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40" windowWidth="9555" windowHeight="73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U92" i="1" l="1"/>
  <c r="V35" i="1"/>
  <c r="V7" i="1"/>
  <c r="V8" i="1"/>
  <c r="V9" i="1"/>
  <c r="V10" i="1"/>
  <c r="V11" i="1"/>
  <c r="U7" i="1"/>
  <c r="U8" i="1"/>
  <c r="U9" i="1"/>
  <c r="U10" i="1"/>
  <c r="U11" i="1"/>
  <c r="S16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9" i="1"/>
  <c r="V80" i="1"/>
  <c r="V81" i="1"/>
  <c r="V83" i="1"/>
  <c r="V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9" i="1"/>
  <c r="U80" i="1"/>
  <c r="U81" i="1"/>
  <c r="U83" i="1"/>
  <c r="U12" i="1"/>
  <c r="D64" i="1"/>
  <c r="D66" i="1" s="1"/>
  <c r="F64" i="1"/>
  <c r="F66" i="1" s="1"/>
  <c r="H64" i="1"/>
  <c r="H66" i="1" s="1"/>
  <c r="J64" i="1"/>
  <c r="L64" i="1"/>
  <c r="L66" i="1" s="1"/>
  <c r="N64" i="1"/>
  <c r="N66" i="1" s="1"/>
  <c r="P64" i="1"/>
  <c r="P66" i="1" s="1"/>
  <c r="R64" i="1"/>
  <c r="C64" i="1"/>
  <c r="C66" i="1" s="1"/>
  <c r="D30" i="1"/>
  <c r="F30" i="1"/>
  <c r="H30" i="1"/>
  <c r="J30" i="1"/>
  <c r="L30" i="1"/>
  <c r="N30" i="1"/>
  <c r="P30" i="1"/>
  <c r="R30" i="1"/>
  <c r="C30" i="1"/>
  <c r="D24" i="1"/>
  <c r="F24" i="1"/>
  <c r="H24" i="1"/>
  <c r="J24" i="1"/>
  <c r="L24" i="1"/>
  <c r="N24" i="1"/>
  <c r="P24" i="1"/>
  <c r="R24" i="1"/>
  <c r="C24" i="1"/>
  <c r="R68" i="2"/>
  <c r="S68" i="2" s="1"/>
  <c r="P68" i="2"/>
  <c r="Q68" i="2" s="1"/>
  <c r="N68" i="2"/>
  <c r="O68" i="2" s="1"/>
  <c r="L68" i="2"/>
  <c r="M68" i="2" s="1"/>
  <c r="J68" i="2"/>
  <c r="K68" i="2" s="1"/>
  <c r="H68" i="2"/>
  <c r="I68" i="2" s="1"/>
  <c r="F68" i="2"/>
  <c r="G68" i="2" s="1"/>
  <c r="D68" i="2"/>
  <c r="E68" i="2" s="1"/>
  <c r="C68" i="2"/>
  <c r="R58" i="2"/>
  <c r="R70" i="2" s="1"/>
  <c r="P58" i="2"/>
  <c r="P70" i="2" s="1"/>
  <c r="N58" i="2"/>
  <c r="N70" i="2" s="1"/>
  <c r="L58" i="2"/>
  <c r="L70" i="2" s="1"/>
  <c r="J58" i="2"/>
  <c r="J70" i="2" s="1"/>
  <c r="H58" i="2"/>
  <c r="H70" i="2" s="1"/>
  <c r="F58" i="2"/>
  <c r="F70" i="2" s="1"/>
  <c r="D58" i="2"/>
  <c r="D70" i="2" s="1"/>
  <c r="C58" i="2"/>
  <c r="S58" i="2" s="1"/>
  <c r="S53" i="2"/>
  <c r="R44" i="2"/>
  <c r="S44" i="2" s="1"/>
  <c r="P44" i="2"/>
  <c r="Q44" i="2" s="1"/>
  <c r="N44" i="2"/>
  <c r="O44" i="2" s="1"/>
  <c r="L44" i="2"/>
  <c r="M44" i="2" s="1"/>
  <c r="J44" i="2"/>
  <c r="K44" i="2" s="1"/>
  <c r="H44" i="2"/>
  <c r="I44" i="2" s="1"/>
  <c r="F44" i="2"/>
  <c r="G44" i="2" s="1"/>
  <c r="D44" i="2"/>
  <c r="E44" i="2" s="1"/>
  <c r="C44" i="2"/>
  <c r="R34" i="2"/>
  <c r="R46" i="2" s="1"/>
  <c r="P34" i="2"/>
  <c r="P46" i="2" s="1"/>
  <c r="N34" i="2"/>
  <c r="N46" i="2" s="1"/>
  <c r="L34" i="2"/>
  <c r="L46" i="2" s="1"/>
  <c r="J34" i="2"/>
  <c r="J46" i="2" s="1"/>
  <c r="I34" i="2"/>
  <c r="H34" i="2"/>
  <c r="H46" i="2" s="1"/>
  <c r="F34" i="2"/>
  <c r="F46" i="2" s="1"/>
  <c r="D34" i="2"/>
  <c r="D46" i="2" s="1"/>
  <c r="C34" i="2"/>
  <c r="S34" i="2" s="1"/>
  <c r="P22" i="2"/>
  <c r="R20" i="2"/>
  <c r="P20" i="2"/>
  <c r="N20" i="2"/>
  <c r="L20" i="2"/>
  <c r="J20" i="2"/>
  <c r="H20" i="2"/>
  <c r="F20" i="2"/>
  <c r="D20" i="2"/>
  <c r="C20" i="2"/>
  <c r="Q20" i="2" s="1"/>
  <c r="R12" i="2"/>
  <c r="S12" i="2" s="1"/>
  <c r="P12" i="2"/>
  <c r="Q12" i="2" s="1"/>
  <c r="N12" i="2"/>
  <c r="O12" i="2" s="1"/>
  <c r="L12" i="2"/>
  <c r="L22" i="2" s="1"/>
  <c r="J12" i="2"/>
  <c r="K12" i="2" s="1"/>
  <c r="H12" i="2"/>
  <c r="H22" i="2" s="1"/>
  <c r="I22" i="2" s="1"/>
  <c r="F12" i="2"/>
  <c r="G12" i="2" s="1"/>
  <c r="D12" i="2"/>
  <c r="D22" i="2" s="1"/>
  <c r="C12" i="2"/>
  <c r="C22" i="2" s="1"/>
  <c r="O66" i="1" l="1"/>
  <c r="G66" i="1"/>
  <c r="S64" i="1"/>
  <c r="K64" i="1"/>
  <c r="Q66" i="1"/>
  <c r="I66" i="1"/>
  <c r="M66" i="1"/>
  <c r="E66" i="1"/>
  <c r="O64" i="1"/>
  <c r="R66" i="1"/>
  <c r="S66" i="1" s="1"/>
  <c r="G64" i="1"/>
  <c r="J66" i="1"/>
  <c r="K66" i="1" s="1"/>
  <c r="I64" i="1"/>
  <c r="Q64" i="1"/>
  <c r="E64" i="1"/>
  <c r="M64" i="1"/>
  <c r="S30" i="1"/>
  <c r="K30" i="1"/>
  <c r="Q30" i="1"/>
  <c r="C32" i="1"/>
  <c r="O30" i="1"/>
  <c r="G30" i="1"/>
  <c r="I30" i="1"/>
  <c r="S24" i="1"/>
  <c r="K24" i="1"/>
  <c r="M30" i="1"/>
  <c r="E30" i="1"/>
  <c r="L32" i="1"/>
  <c r="M32" i="1" s="1"/>
  <c r="D32" i="1"/>
  <c r="E32" i="1" s="1"/>
  <c r="P32" i="1"/>
  <c r="Q32" i="1" s="1"/>
  <c r="H32" i="1"/>
  <c r="N32" i="1"/>
  <c r="O32" i="1" s="1"/>
  <c r="F32" i="1"/>
  <c r="G32" i="1" s="1"/>
  <c r="E24" i="1"/>
  <c r="M24" i="1"/>
  <c r="G24" i="1"/>
  <c r="O24" i="1"/>
  <c r="R32" i="1"/>
  <c r="S32" i="1" s="1"/>
  <c r="J32" i="1"/>
  <c r="K32" i="1" s="1"/>
  <c r="I24" i="1"/>
  <c r="Q24" i="1"/>
  <c r="Q46" i="2"/>
  <c r="K70" i="2"/>
  <c r="E22" i="2"/>
  <c r="M22" i="2"/>
  <c r="G70" i="2"/>
  <c r="O70" i="2"/>
  <c r="S46" i="2"/>
  <c r="M70" i="2"/>
  <c r="Q22" i="2"/>
  <c r="O46" i="2"/>
  <c r="I70" i="2"/>
  <c r="G20" i="2"/>
  <c r="K20" i="2"/>
  <c r="O20" i="2"/>
  <c r="S20" i="2"/>
  <c r="F22" i="2"/>
  <c r="G22" i="2" s="1"/>
  <c r="J22" i="2"/>
  <c r="K22" i="2" s="1"/>
  <c r="N22" i="2"/>
  <c r="O22" i="2" s="1"/>
  <c r="R22" i="2"/>
  <c r="S22" i="2" s="1"/>
  <c r="E34" i="2"/>
  <c r="M34" i="2"/>
  <c r="Q34" i="2"/>
  <c r="C46" i="2"/>
  <c r="K46" i="2" s="1"/>
  <c r="E58" i="2"/>
  <c r="I58" i="2"/>
  <c r="M58" i="2"/>
  <c r="Q58" i="2"/>
  <c r="C70" i="2"/>
  <c r="S70" i="2" s="1"/>
  <c r="E12" i="2"/>
  <c r="I12" i="2"/>
  <c r="M12" i="2"/>
  <c r="E20" i="2"/>
  <c r="I20" i="2"/>
  <c r="M20" i="2"/>
  <c r="G34" i="2"/>
  <c r="K34" i="2"/>
  <c r="O34" i="2"/>
  <c r="G58" i="2"/>
  <c r="K58" i="2"/>
  <c r="O58" i="2"/>
  <c r="R82" i="1"/>
  <c r="P82" i="1"/>
  <c r="N82" i="1"/>
  <c r="L82" i="1"/>
  <c r="J82" i="1"/>
  <c r="H82" i="1"/>
  <c r="F82" i="1"/>
  <c r="U82" i="1" s="1"/>
  <c r="D82" i="1"/>
  <c r="C82" i="1"/>
  <c r="R78" i="1"/>
  <c r="P78" i="1"/>
  <c r="N78" i="1"/>
  <c r="L78" i="1"/>
  <c r="J78" i="1"/>
  <c r="H78" i="1"/>
  <c r="F78" i="1"/>
  <c r="D78" i="1"/>
  <c r="C78" i="1"/>
  <c r="N44" i="1"/>
  <c r="U78" i="1" l="1"/>
  <c r="I32" i="1"/>
  <c r="R84" i="1"/>
  <c r="I82" i="1"/>
  <c r="Q82" i="1"/>
  <c r="N84" i="1"/>
  <c r="I46" i="2"/>
  <c r="E46" i="2"/>
  <c r="M46" i="2"/>
  <c r="E70" i="2"/>
  <c r="Q70" i="2"/>
  <c r="G46" i="2"/>
  <c r="L84" i="1"/>
  <c r="J84" i="1"/>
  <c r="F84" i="1"/>
  <c r="D84" i="1"/>
  <c r="E82" i="1"/>
  <c r="S78" i="1"/>
  <c r="S82" i="1"/>
  <c r="M82" i="1"/>
  <c r="K82" i="1"/>
  <c r="H84" i="1"/>
  <c r="P84" i="1"/>
  <c r="G82" i="1"/>
  <c r="V82" i="1" s="1"/>
  <c r="O82" i="1"/>
  <c r="E78" i="1"/>
  <c r="I78" i="1"/>
  <c r="M78" i="1"/>
  <c r="Q78" i="1"/>
  <c r="C84" i="1"/>
  <c r="G78" i="1"/>
  <c r="K78" i="1"/>
  <c r="V78" i="1" s="1"/>
  <c r="O78" i="1"/>
  <c r="N12" i="1"/>
  <c r="R48" i="1"/>
  <c r="P48" i="1"/>
  <c r="N48" i="1"/>
  <c r="N50" i="1" s="1"/>
  <c r="L48" i="1"/>
  <c r="J48" i="1"/>
  <c r="H48" i="1"/>
  <c r="F48" i="1"/>
  <c r="D48" i="1"/>
  <c r="C48" i="1"/>
  <c r="R44" i="1"/>
  <c r="P44" i="1"/>
  <c r="L44" i="1"/>
  <c r="J44" i="1"/>
  <c r="H44" i="1"/>
  <c r="F44" i="1"/>
  <c r="D44" i="1"/>
  <c r="D16" i="1"/>
  <c r="F16" i="1"/>
  <c r="H16" i="1"/>
  <c r="J16" i="1"/>
  <c r="L16" i="1"/>
  <c r="N16" i="1"/>
  <c r="P16" i="1"/>
  <c r="R16" i="1"/>
  <c r="C16" i="1"/>
  <c r="D12" i="1"/>
  <c r="F12" i="1"/>
  <c r="H12" i="1"/>
  <c r="J12" i="1"/>
  <c r="J18" i="1" s="1"/>
  <c r="L12" i="1"/>
  <c r="P12" i="1"/>
  <c r="P18" i="1" s="1"/>
  <c r="R12" i="1"/>
  <c r="C12" i="1"/>
  <c r="C18" i="1" s="1"/>
  <c r="U84" i="1" l="1"/>
  <c r="Q16" i="1"/>
  <c r="I16" i="1"/>
  <c r="S12" i="1"/>
  <c r="L18" i="1"/>
  <c r="D18" i="1"/>
  <c r="E18" i="1" s="1"/>
  <c r="O16" i="1"/>
  <c r="G16" i="1"/>
  <c r="P50" i="1"/>
  <c r="H18" i="1"/>
  <c r="I18" i="1" s="1"/>
  <c r="M18" i="1"/>
  <c r="K16" i="1"/>
  <c r="Q18" i="1"/>
  <c r="G12" i="1"/>
  <c r="K12" i="1"/>
  <c r="N18" i="1"/>
  <c r="O18" i="1" s="1"/>
  <c r="K18" i="1"/>
  <c r="M16" i="1"/>
  <c r="E16" i="1"/>
  <c r="F18" i="1"/>
  <c r="G18" i="1" s="1"/>
  <c r="D50" i="1"/>
  <c r="F50" i="1"/>
  <c r="E12" i="1"/>
  <c r="M12" i="1"/>
  <c r="O12" i="1"/>
  <c r="Q12" i="1"/>
  <c r="R18" i="1"/>
  <c r="S18" i="1" s="1"/>
  <c r="L50" i="1"/>
  <c r="J50" i="1"/>
  <c r="R50" i="1"/>
  <c r="I12" i="1"/>
  <c r="H50" i="1"/>
  <c r="M84" i="1"/>
  <c r="M48" i="1"/>
  <c r="E48" i="1"/>
  <c r="S48" i="1"/>
  <c r="K48" i="1"/>
  <c r="Q48" i="1"/>
  <c r="I48" i="1"/>
  <c r="O48" i="1"/>
  <c r="G48" i="1"/>
  <c r="I84" i="1"/>
  <c r="E84" i="1"/>
  <c r="S84" i="1"/>
  <c r="O84" i="1"/>
  <c r="K84" i="1"/>
  <c r="G84" i="1"/>
  <c r="Q84" i="1"/>
  <c r="C44" i="1"/>
  <c r="O44" i="1" s="1"/>
  <c r="V84" i="1" l="1"/>
  <c r="G44" i="1"/>
  <c r="S44" i="1"/>
  <c r="M44" i="1"/>
  <c r="K44" i="1"/>
  <c r="Q44" i="1"/>
  <c r="C50" i="1"/>
  <c r="Q50" i="1" s="1"/>
  <c r="E44" i="1"/>
  <c r="I44" i="1"/>
  <c r="G50" i="1" l="1"/>
  <c r="K50" i="1"/>
  <c r="O50" i="1"/>
  <c r="S50" i="1"/>
  <c r="E50" i="1"/>
  <c r="I50" i="1"/>
  <c r="M50" i="1"/>
</calcChain>
</file>

<file path=xl/comments1.xml><?xml version="1.0" encoding="utf-8"?>
<comments xmlns="http://schemas.openxmlformats.org/spreadsheetml/2006/main">
  <authors>
    <author>Windows User</author>
  </authors>
  <commentList>
    <comment ref="Q39" authorId="0">
      <text>
        <r>
          <rPr>
            <b/>
            <sz val="9"/>
            <color indexed="81"/>
            <rFont val="Tahoma"/>
            <family val="2"/>
          </rPr>
          <t>trừ 0.01 cho đủ 100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3" authorId="0">
      <text>
        <r>
          <rPr>
            <b/>
            <sz val="9"/>
            <color indexed="81"/>
            <rFont val="Tahoma"/>
            <family val="2"/>
          </rPr>
          <t>trừ 0.01 cho đủ 100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Q27" authorId="0">
      <text>
        <r>
          <rPr>
            <b/>
            <sz val="9"/>
            <color indexed="81"/>
            <rFont val="Tahoma"/>
            <family val="2"/>
          </rPr>
          <t>trừ 0.01 cho đủ 100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1" authorId="0">
      <text>
        <r>
          <rPr>
            <b/>
            <sz val="9"/>
            <color indexed="81"/>
            <rFont val="Tahoma"/>
            <family val="2"/>
          </rPr>
          <t>trừ 0.01 cho đủ 100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<sst xmlns="http://schemas.openxmlformats.org/spreadsheetml/2006/main" count="286" uniqueCount="47">
  <si>
    <t>HỌC KỲ I</t>
  </si>
  <si>
    <t>KHÓA</t>
  </si>
  <si>
    <t>SỈ SỐ</t>
  </si>
  <si>
    <t>BẬC</t>
  </si>
  <si>
    <t>Xuất sắc</t>
  </si>
  <si>
    <t>Khá</t>
  </si>
  <si>
    <t>TB.Khá</t>
  </si>
  <si>
    <t>Trung bình</t>
  </si>
  <si>
    <t>Yếu</t>
  </si>
  <si>
    <t>Kém</t>
  </si>
  <si>
    <t>Giỏi</t>
  </si>
  <si>
    <t>TRUNG CẤP</t>
  </si>
  <si>
    <t>%</t>
  </si>
  <si>
    <t>CAO ĐẲNG</t>
  </si>
  <si>
    <t>2016 TCCN (9+3)</t>
  </si>
  <si>
    <t>16TCN (9+3)</t>
  </si>
  <si>
    <t>2017 TC (9+3)</t>
  </si>
  <si>
    <t>2015 TCCN (9+3)</t>
  </si>
  <si>
    <t>2016 TCCN (12+2 và 12+2N3T)</t>
  </si>
  <si>
    <t>2017 TC (12+1N3T)</t>
  </si>
  <si>
    <t>15TCN (9+3)</t>
  </si>
  <si>
    <t>2015 CĐCN</t>
  </si>
  <si>
    <t>TB. Yếu</t>
  </si>
  <si>
    <t>2016 CĐCN</t>
  </si>
  <si>
    <t>2016 CĐLT</t>
  </si>
  <si>
    <t>2015 CĐN</t>
  </si>
  <si>
    <t>2016 CĐN</t>
  </si>
  <si>
    <t>2017 CĐ</t>
  </si>
  <si>
    <t>HỌC KỲ II</t>
  </si>
  <si>
    <t>Đang thực tập chưa thể TK điểm</t>
  </si>
  <si>
    <t>Số liệu tính đến 27/7/2018</t>
  </si>
  <si>
    <t>Tổng</t>
  </si>
  <si>
    <t>Số liệu tính đến tháng 4/2017</t>
  </si>
  <si>
    <t>2017 CĐLT</t>
  </si>
  <si>
    <t>HK1/2017-2018</t>
  </si>
  <si>
    <t>Năm học 2017-2018</t>
  </si>
  <si>
    <t>Không tính TK điểm năm học</t>
  </si>
  <si>
    <t xml:space="preserve">HỆ NIÊN CHẾ </t>
  </si>
  <si>
    <t>HỆ TÍN CHỈ</t>
  </si>
  <si>
    <t>Tồng TC</t>
  </si>
  <si>
    <t>Tổng CĐ</t>
  </si>
  <si>
    <t>Tổng cộng TC+CĐ</t>
  </si>
  <si>
    <t>Tổng TC</t>
  </si>
  <si>
    <t>Tồng CĐ</t>
  </si>
  <si>
    <t>HỆ NIÊN CHẾ</t>
  </si>
  <si>
    <t>TRUNG CẤP (TC)</t>
  </si>
  <si>
    <t>CAO ĐẲNG (CĐ)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</si>
</sst>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2" fontId="3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8" fillId="0" borderId="0" xfId="0" applyFont="1"/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0" fontId="5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2" fontId="3" fillId="0" borderId="1" xfId="0" applyNumberFormat="1" applyFont="1" applyBorder="1"/>
    <xf numFmtId="0" fontId="5" fillId="0" borderId="1" xfId="0" applyFont="1" applyBorder="1" applyAlignment="1">
      <alignment horizontal="left" wrapText="1"/>
    </xf>
    <xf numFmtId="2" fontId="5" fillId="0" borderId="1" xfId="0" applyNumberFormat="1" applyFont="1" applyBorder="1"/>
    <xf numFmtId="0" fontId="9" fillId="0" borderId="1" xfId="0" applyFont="1" applyBorder="1" applyAlignment="1">
      <alignment horizontal="left"/>
    </xf>
    <xf numFmtId="0" fontId="8" fillId="0" borderId="1" xfId="0" applyFont="1" applyFill="1" applyBorder="1"/>
    <xf numFmtId="0" fontId="8" fillId="0" borderId="1" xfId="0" applyFont="1" applyBorder="1"/>
    <xf numFmtId="0" fontId="5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right" vertical="center"/>
    </xf>
    <xf numFmtId="1" fontId="3" fillId="0" borderId="1" xfId="0" applyNumberFormat="1" applyFont="1" applyBorder="1" applyAlignment="1">
      <alignment horizontal="right"/>
    </xf>
    <xf numFmtId="2" fontId="3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1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/>
    <xf numFmtId="0" fontId="4" fillId="0" borderId="1" xfId="0" applyFont="1" applyFill="1" applyBorder="1"/>
    <xf numFmtId="0" fontId="5" fillId="0" borderId="1" xfId="0" applyNumberFormat="1" applyFont="1" applyBorder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1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right" vertical="center"/>
    </xf>
    <xf numFmtId="1" fontId="11" fillId="0" borderId="1" xfId="0" applyNumberFormat="1" applyFont="1" applyBorder="1" applyAlignment="1">
      <alignment horizontal="right" vertical="center"/>
    </xf>
    <xf numFmtId="164" fontId="11" fillId="0" borderId="1" xfId="0" applyNumberFormat="1" applyFont="1" applyBorder="1" applyAlignment="1">
      <alignment horizontal="right" vertical="center"/>
    </xf>
    <xf numFmtId="2" fontId="8" fillId="0" borderId="0" xfId="0" applyNumberFormat="1" applyFont="1"/>
    <xf numFmtId="2" fontId="4" fillId="0" borderId="0" xfId="0" applyNumberFormat="1" applyFont="1"/>
    <xf numFmtId="2" fontId="11" fillId="0" borderId="1" xfId="0" applyNumberFormat="1" applyFont="1" applyBorder="1" applyAlignment="1">
      <alignment horizontal="right" vertical="center"/>
    </xf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N97"/>
  <sheetViews>
    <sheetView tabSelected="1" topLeftCell="A46" workbookViewId="0">
      <selection activeCell="A66" sqref="A66:XFD66"/>
    </sheetView>
  </sheetViews>
  <sheetFormatPr defaultRowHeight="15" x14ac:dyDescent="0.25"/>
  <cols>
    <col min="1" max="1" width="13.85546875" customWidth="1"/>
    <col min="2" max="2" width="18.7109375" customWidth="1"/>
    <col min="3" max="3" width="6.140625" customWidth="1"/>
    <col min="4" max="4" width="8.5703125" customWidth="1"/>
    <col min="5" max="5" width="6" customWidth="1"/>
    <col min="6" max="6" width="4.7109375" customWidth="1"/>
    <col min="7" max="7" width="6.140625" customWidth="1"/>
    <col min="8" max="8" width="5" customWidth="1"/>
    <col min="9" max="9" width="6.42578125" customWidth="1"/>
    <col min="10" max="10" width="7.7109375" customWidth="1"/>
    <col min="11" max="11" width="6.28515625" customWidth="1"/>
    <col min="12" max="12" width="11" customWidth="1"/>
    <col min="13" max="13" width="6.42578125" customWidth="1"/>
    <col min="14" max="14" width="8.5703125" customWidth="1"/>
    <col min="15" max="15" width="6.5703125" customWidth="1"/>
    <col min="16" max="16" width="5.5703125" customWidth="1"/>
    <col min="17" max="17" width="5" customWidth="1"/>
    <col min="18" max="18" width="5.85546875" customWidth="1"/>
    <col min="19" max="19" width="6.5703125" customWidth="1"/>
    <col min="20" max="20" width="18.5703125" customWidth="1"/>
    <col min="21" max="21" width="9.140625" customWidth="1"/>
    <col min="26" max="26" width="9.140625" customWidth="1"/>
  </cols>
  <sheetData>
    <row r="3" spans="1:22" x14ac:dyDescent="0.25">
      <c r="A3" s="5" t="s">
        <v>0</v>
      </c>
      <c r="B3" s="2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5" t="s">
        <v>37</v>
      </c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14" t="s">
        <v>3</v>
      </c>
      <c r="B6" s="14" t="s">
        <v>1</v>
      </c>
      <c r="C6" s="14" t="s">
        <v>2</v>
      </c>
      <c r="D6" s="14" t="s">
        <v>4</v>
      </c>
      <c r="E6" s="14" t="s">
        <v>12</v>
      </c>
      <c r="F6" s="14" t="s">
        <v>10</v>
      </c>
      <c r="G6" s="14" t="s">
        <v>12</v>
      </c>
      <c r="H6" s="14" t="s">
        <v>5</v>
      </c>
      <c r="I6" s="14" t="s">
        <v>12</v>
      </c>
      <c r="J6" s="14" t="s">
        <v>6</v>
      </c>
      <c r="K6" s="14" t="s">
        <v>12</v>
      </c>
      <c r="L6" s="14" t="s">
        <v>7</v>
      </c>
      <c r="M6" s="14" t="s">
        <v>12</v>
      </c>
      <c r="N6" s="14" t="s">
        <v>22</v>
      </c>
      <c r="O6" s="14" t="s">
        <v>12</v>
      </c>
      <c r="P6" s="14" t="s">
        <v>8</v>
      </c>
      <c r="Q6" s="14" t="s">
        <v>12</v>
      </c>
      <c r="R6" s="14" t="s">
        <v>9</v>
      </c>
      <c r="S6" s="14" t="s">
        <v>12</v>
      </c>
      <c r="T6" s="1"/>
      <c r="U6" s="1"/>
      <c r="V6" s="1"/>
    </row>
    <row r="7" spans="1:22" x14ac:dyDescent="0.25">
      <c r="A7" s="42" t="s">
        <v>45</v>
      </c>
      <c r="B7" s="15" t="s">
        <v>17</v>
      </c>
      <c r="C7" s="12">
        <v>44</v>
      </c>
      <c r="D7" s="12">
        <v>0</v>
      </c>
      <c r="E7" s="12">
        <v>0</v>
      </c>
      <c r="F7" s="12">
        <v>1</v>
      </c>
      <c r="G7" s="16">
        <v>2.27</v>
      </c>
      <c r="H7" s="12">
        <v>10</v>
      </c>
      <c r="I7" s="12">
        <v>22.73</v>
      </c>
      <c r="J7" s="12">
        <v>16</v>
      </c>
      <c r="K7" s="12">
        <v>36.36</v>
      </c>
      <c r="L7" s="12">
        <v>6</v>
      </c>
      <c r="M7" s="12">
        <v>13.65</v>
      </c>
      <c r="N7" s="12"/>
      <c r="O7" s="12"/>
      <c r="P7" s="12">
        <v>3</v>
      </c>
      <c r="Q7" s="12">
        <v>6.82</v>
      </c>
      <c r="R7" s="12">
        <v>8</v>
      </c>
      <c r="S7" s="12">
        <v>18.170000000000002</v>
      </c>
      <c r="T7" s="1"/>
      <c r="U7" s="1">
        <f t="shared" ref="U7:U11" si="0">D7+F7+H7+J7+L7+N7+P7+R7</f>
        <v>44</v>
      </c>
      <c r="V7" s="4">
        <f t="shared" ref="V7:V11" si="1">E7+G7+I7+K7+M7+O7+Q7+S7</f>
        <v>100.00000000000001</v>
      </c>
    </row>
    <row r="8" spans="1:22" x14ac:dyDescent="0.25">
      <c r="A8" s="43"/>
      <c r="B8" s="15" t="s">
        <v>14</v>
      </c>
      <c r="C8" s="12">
        <v>137</v>
      </c>
      <c r="D8" s="12">
        <v>0</v>
      </c>
      <c r="E8" s="12">
        <v>0</v>
      </c>
      <c r="F8" s="12">
        <v>3</v>
      </c>
      <c r="G8" s="12">
        <v>2.19</v>
      </c>
      <c r="H8" s="12">
        <v>13</v>
      </c>
      <c r="I8" s="12">
        <v>9.49</v>
      </c>
      <c r="J8" s="12">
        <v>36</v>
      </c>
      <c r="K8" s="12">
        <v>26.28</v>
      </c>
      <c r="L8" s="12">
        <v>35</v>
      </c>
      <c r="M8" s="12">
        <v>25.55</v>
      </c>
      <c r="N8" s="12"/>
      <c r="O8" s="12"/>
      <c r="P8" s="12">
        <v>6</v>
      </c>
      <c r="Q8" s="12">
        <v>4.38</v>
      </c>
      <c r="R8" s="12">
        <v>44</v>
      </c>
      <c r="S8" s="12">
        <v>32.11</v>
      </c>
      <c r="T8" s="1"/>
      <c r="U8" s="1">
        <f t="shared" si="0"/>
        <v>137</v>
      </c>
      <c r="V8" s="4">
        <f t="shared" si="1"/>
        <v>100</v>
      </c>
    </row>
    <row r="9" spans="1:22" ht="29.25" x14ac:dyDescent="0.25">
      <c r="A9" s="43"/>
      <c r="B9" s="17" t="s">
        <v>18</v>
      </c>
      <c r="C9" s="12">
        <v>108</v>
      </c>
      <c r="D9" s="12">
        <v>0</v>
      </c>
      <c r="E9" s="12">
        <v>0</v>
      </c>
      <c r="F9" s="12">
        <v>0</v>
      </c>
      <c r="G9" s="12">
        <v>0</v>
      </c>
      <c r="H9" s="12">
        <v>15</v>
      </c>
      <c r="I9" s="12">
        <v>13.89</v>
      </c>
      <c r="J9" s="12">
        <v>33</v>
      </c>
      <c r="K9" s="12">
        <v>30.56</v>
      </c>
      <c r="L9" s="12">
        <v>32</v>
      </c>
      <c r="M9" s="12">
        <v>29.63</v>
      </c>
      <c r="N9" s="12"/>
      <c r="O9" s="12"/>
      <c r="P9" s="12">
        <v>7</v>
      </c>
      <c r="Q9" s="12">
        <v>6.48</v>
      </c>
      <c r="R9" s="12">
        <v>21</v>
      </c>
      <c r="S9" s="12">
        <v>19.440000000000001</v>
      </c>
      <c r="T9" s="1"/>
      <c r="U9" s="1">
        <f t="shared" si="0"/>
        <v>108</v>
      </c>
      <c r="V9" s="4">
        <f t="shared" si="1"/>
        <v>100</v>
      </c>
    </row>
    <row r="10" spans="1:22" x14ac:dyDescent="0.25">
      <c r="A10" s="43"/>
      <c r="B10" s="15" t="s">
        <v>20</v>
      </c>
      <c r="C10" s="12">
        <v>245</v>
      </c>
      <c r="D10" s="12">
        <v>0</v>
      </c>
      <c r="E10" s="12">
        <v>0</v>
      </c>
      <c r="F10" s="12">
        <v>4</v>
      </c>
      <c r="G10" s="12">
        <v>1.6</v>
      </c>
      <c r="H10" s="12">
        <v>40</v>
      </c>
      <c r="I10" s="12">
        <v>16.3</v>
      </c>
      <c r="J10" s="12">
        <v>54</v>
      </c>
      <c r="K10" s="12">
        <v>22</v>
      </c>
      <c r="L10" s="12">
        <v>65</v>
      </c>
      <c r="M10" s="12">
        <v>26.5</v>
      </c>
      <c r="N10" s="12"/>
      <c r="O10" s="12"/>
      <c r="P10" s="12">
        <v>19</v>
      </c>
      <c r="Q10" s="12">
        <v>7.8</v>
      </c>
      <c r="R10" s="12">
        <v>63</v>
      </c>
      <c r="S10" s="12">
        <v>25.7</v>
      </c>
      <c r="T10" s="1"/>
      <c r="U10" s="1">
        <f t="shared" si="0"/>
        <v>245</v>
      </c>
      <c r="V10" s="53">
        <f t="shared" si="1"/>
        <v>99.9</v>
      </c>
    </row>
    <row r="11" spans="1:22" x14ac:dyDescent="0.25">
      <c r="A11" s="43"/>
      <c r="B11" s="15" t="s">
        <v>15</v>
      </c>
      <c r="C11" s="12">
        <v>430</v>
      </c>
      <c r="D11" s="12">
        <v>2</v>
      </c>
      <c r="E11" s="12">
        <v>0.5</v>
      </c>
      <c r="F11" s="12">
        <v>19</v>
      </c>
      <c r="G11" s="12">
        <v>4.4000000000000004</v>
      </c>
      <c r="H11" s="12">
        <v>57</v>
      </c>
      <c r="I11" s="12">
        <v>13.3</v>
      </c>
      <c r="J11" s="12">
        <v>92</v>
      </c>
      <c r="K11" s="12">
        <v>21.4</v>
      </c>
      <c r="L11" s="12">
        <v>110</v>
      </c>
      <c r="M11" s="12">
        <v>25.6</v>
      </c>
      <c r="N11" s="12"/>
      <c r="O11" s="12"/>
      <c r="P11" s="12">
        <v>33</v>
      </c>
      <c r="Q11" s="12">
        <v>7.7</v>
      </c>
      <c r="R11" s="12">
        <v>117</v>
      </c>
      <c r="S11" s="12">
        <v>27.2</v>
      </c>
      <c r="T11" s="1"/>
      <c r="U11" s="1">
        <f t="shared" si="0"/>
        <v>430</v>
      </c>
      <c r="V11" s="53">
        <f t="shared" si="1"/>
        <v>100.10000000000001</v>
      </c>
    </row>
    <row r="12" spans="1:22" x14ac:dyDescent="0.25">
      <c r="A12" s="44"/>
      <c r="B12" s="10" t="s">
        <v>39</v>
      </c>
      <c r="C12" s="10">
        <f>SUM(C7:C11)</f>
        <v>964</v>
      </c>
      <c r="D12" s="10">
        <f>SUM(D7:D11)</f>
        <v>2</v>
      </c>
      <c r="E12" s="18">
        <f>(D12/C12)*100</f>
        <v>0.2074688796680498</v>
      </c>
      <c r="F12" s="10">
        <f>SUM(F7:F11)</f>
        <v>27</v>
      </c>
      <c r="G12" s="18">
        <f>(F12/C12)*100</f>
        <v>2.8008298755186725</v>
      </c>
      <c r="H12" s="10">
        <f>SUM(H7:H11)</f>
        <v>135</v>
      </c>
      <c r="I12" s="18">
        <f>(H12/C12)*100</f>
        <v>14.004149377593361</v>
      </c>
      <c r="J12" s="10">
        <f>SUM(J7:J11)</f>
        <v>231</v>
      </c>
      <c r="K12" s="18">
        <f>(J12/C12)*100</f>
        <v>23.962655601659751</v>
      </c>
      <c r="L12" s="10">
        <f>SUM(L7:L11)</f>
        <v>248</v>
      </c>
      <c r="M12" s="18">
        <f>(L12/C12)*100</f>
        <v>25.726141078838172</v>
      </c>
      <c r="N12" s="10">
        <f>SUM(N7:N11)</f>
        <v>0</v>
      </c>
      <c r="O12" s="18">
        <f>(N12/C12)*100</f>
        <v>0</v>
      </c>
      <c r="P12" s="10">
        <f>SUM(P7:P11)</f>
        <v>68</v>
      </c>
      <c r="Q12" s="18">
        <f>(P12/C12)*100</f>
        <v>7.0539419087136928</v>
      </c>
      <c r="R12" s="10">
        <f>SUM(R7:R11)</f>
        <v>253</v>
      </c>
      <c r="S12" s="18">
        <f>(R12/C12)*100</f>
        <v>26.244813278008301</v>
      </c>
      <c r="T12" s="1"/>
      <c r="U12" s="1">
        <f>D12+F12+H12+J12+L12+N12+P12+R12</f>
        <v>964</v>
      </c>
      <c r="V12" s="4">
        <f>E12+G12+I12+K12+M12+O12+Q12+S12</f>
        <v>100</v>
      </c>
    </row>
    <row r="13" spans="1:22" x14ac:dyDescent="0.25">
      <c r="A13" s="32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4"/>
      <c r="T13" s="1"/>
      <c r="U13" s="1">
        <f t="shared" ref="U13:U76" si="2">D13+F13+H13+J13+L13+N13+P13+R13</f>
        <v>0</v>
      </c>
      <c r="V13" s="4">
        <f t="shared" ref="V13:V76" si="3">E13+G13+I13+K13+M13+O13+Q13+S13</f>
        <v>0</v>
      </c>
    </row>
    <row r="14" spans="1:22" x14ac:dyDescent="0.25">
      <c r="A14" s="42" t="s">
        <v>46</v>
      </c>
      <c r="B14" s="15" t="s">
        <v>25</v>
      </c>
      <c r="C14" s="12">
        <v>38</v>
      </c>
      <c r="D14" s="12">
        <v>0</v>
      </c>
      <c r="E14" s="12">
        <v>0</v>
      </c>
      <c r="F14" s="12">
        <v>6</v>
      </c>
      <c r="G14" s="12">
        <v>15.8</v>
      </c>
      <c r="H14" s="12">
        <v>7</v>
      </c>
      <c r="I14" s="12">
        <v>18.399999999999999</v>
      </c>
      <c r="J14" s="12">
        <v>16</v>
      </c>
      <c r="K14" s="12">
        <v>42.1</v>
      </c>
      <c r="L14" s="12">
        <v>7</v>
      </c>
      <c r="M14" s="12">
        <v>18.399999999999999</v>
      </c>
      <c r="N14" s="12"/>
      <c r="O14" s="12"/>
      <c r="P14" s="12">
        <v>1</v>
      </c>
      <c r="Q14" s="12">
        <v>2.6</v>
      </c>
      <c r="R14" s="12">
        <v>1</v>
      </c>
      <c r="S14" s="12">
        <v>2.6</v>
      </c>
      <c r="T14" s="1"/>
      <c r="U14" s="1">
        <f t="shared" si="2"/>
        <v>38</v>
      </c>
      <c r="V14" s="53">
        <f t="shared" si="3"/>
        <v>99.9</v>
      </c>
    </row>
    <row r="15" spans="1:22" x14ac:dyDescent="0.25">
      <c r="A15" s="43"/>
      <c r="B15" s="15" t="s">
        <v>26</v>
      </c>
      <c r="C15" s="12">
        <v>98</v>
      </c>
      <c r="D15" s="12">
        <v>0</v>
      </c>
      <c r="E15" s="12">
        <v>0</v>
      </c>
      <c r="F15" s="12">
        <v>2</v>
      </c>
      <c r="G15" s="12">
        <v>2</v>
      </c>
      <c r="H15" s="12">
        <v>16</v>
      </c>
      <c r="I15" s="12">
        <v>16.3</v>
      </c>
      <c r="J15" s="12">
        <v>38</v>
      </c>
      <c r="K15" s="12">
        <v>38.799999999999997</v>
      </c>
      <c r="L15" s="12">
        <v>17</v>
      </c>
      <c r="M15" s="12">
        <v>17.3</v>
      </c>
      <c r="N15" s="12"/>
      <c r="O15" s="12"/>
      <c r="P15" s="12">
        <v>1</v>
      </c>
      <c r="Q15" s="12">
        <v>1</v>
      </c>
      <c r="R15" s="12">
        <v>24</v>
      </c>
      <c r="S15" s="12">
        <v>24.5</v>
      </c>
      <c r="T15" s="1"/>
      <c r="U15" s="1">
        <f t="shared" si="2"/>
        <v>98</v>
      </c>
      <c r="V15" s="53">
        <f t="shared" si="3"/>
        <v>99.899999999999991</v>
      </c>
    </row>
    <row r="16" spans="1:22" x14ac:dyDescent="0.25">
      <c r="A16" s="44"/>
      <c r="B16" s="10" t="s">
        <v>40</v>
      </c>
      <c r="C16" s="10">
        <f>SUM(C14:C15)</f>
        <v>136</v>
      </c>
      <c r="D16" s="10">
        <f>SUM(D14:D15)</f>
        <v>0</v>
      </c>
      <c r="E16" s="18">
        <f>(D16/C16)*100</f>
        <v>0</v>
      </c>
      <c r="F16" s="10">
        <f>SUM(F14:F15)</f>
        <v>8</v>
      </c>
      <c r="G16" s="18">
        <f>(F16/C16)*100</f>
        <v>5.8823529411764701</v>
      </c>
      <c r="H16" s="10">
        <f>SUM(H14:H15)</f>
        <v>23</v>
      </c>
      <c r="I16" s="18">
        <f>(H16/C16)*100</f>
        <v>16.911764705882355</v>
      </c>
      <c r="J16" s="10">
        <f>SUM(J14:J15)</f>
        <v>54</v>
      </c>
      <c r="K16" s="18">
        <f>(J16/C16)*100</f>
        <v>39.705882352941174</v>
      </c>
      <c r="L16" s="10">
        <f>SUM(L14:L15)</f>
        <v>24</v>
      </c>
      <c r="M16" s="18">
        <f>(L16/C16)*100</f>
        <v>17.647058823529413</v>
      </c>
      <c r="N16" s="10">
        <f>SUM(N14:N15)</f>
        <v>0</v>
      </c>
      <c r="O16" s="18">
        <f>(N16/C16)*100</f>
        <v>0</v>
      </c>
      <c r="P16" s="10">
        <f>SUM(P14:P15)</f>
        <v>2</v>
      </c>
      <c r="Q16" s="18">
        <f>(P16/C16)*100</f>
        <v>1.4705882352941175</v>
      </c>
      <c r="R16" s="10">
        <f>SUM(R14:R15)</f>
        <v>25</v>
      </c>
      <c r="S16" s="18">
        <f>(R16/C16)*100</f>
        <v>18.382352941176471</v>
      </c>
      <c r="T16" s="1"/>
      <c r="U16" s="1">
        <f t="shared" si="2"/>
        <v>136</v>
      </c>
      <c r="V16" s="4">
        <f t="shared" si="3"/>
        <v>100</v>
      </c>
    </row>
    <row r="17" spans="1:22" x14ac:dyDescent="0.25">
      <c r="A17" s="36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8"/>
      <c r="T17" s="1"/>
      <c r="U17" s="1">
        <f t="shared" si="2"/>
        <v>0</v>
      </c>
      <c r="V17" s="4">
        <f t="shared" si="3"/>
        <v>0</v>
      </c>
    </row>
    <row r="18" spans="1:22" x14ac:dyDescent="0.25">
      <c r="A18" s="35"/>
      <c r="B18" s="15" t="s">
        <v>41</v>
      </c>
      <c r="C18" s="10">
        <f>C12+C16</f>
        <v>1100</v>
      </c>
      <c r="D18" s="10">
        <f>D12+D16</f>
        <v>2</v>
      </c>
      <c r="E18" s="18">
        <f>(D18/C18)*100</f>
        <v>0.18181818181818182</v>
      </c>
      <c r="F18" s="10">
        <f>F12+F16</f>
        <v>35</v>
      </c>
      <c r="G18" s="18">
        <f>(F18/C18)*100</f>
        <v>3.1818181818181817</v>
      </c>
      <c r="H18" s="10">
        <f>H12+H16</f>
        <v>158</v>
      </c>
      <c r="I18" s="18">
        <f>(H18/C18)*100</f>
        <v>14.363636363636365</v>
      </c>
      <c r="J18" s="10">
        <f>J12+J16</f>
        <v>285</v>
      </c>
      <c r="K18" s="18">
        <f>(J18/C18)*100</f>
        <v>25.90909090909091</v>
      </c>
      <c r="L18" s="10">
        <f>L12+L16</f>
        <v>272</v>
      </c>
      <c r="M18" s="18">
        <f>(L18/C18)*100</f>
        <v>24.727272727272727</v>
      </c>
      <c r="N18" s="10">
        <f>N12+N16</f>
        <v>0</v>
      </c>
      <c r="O18" s="18">
        <f>(N18/C18)*100</f>
        <v>0</v>
      </c>
      <c r="P18" s="10">
        <f>P12+P16</f>
        <v>70</v>
      </c>
      <c r="Q18" s="18">
        <f>(P18/C18)*100</f>
        <v>6.3636363636363633</v>
      </c>
      <c r="R18" s="10">
        <f>R12+R16</f>
        <v>278</v>
      </c>
      <c r="S18" s="18">
        <f>(R18/C18)*100</f>
        <v>25.272727272727273</v>
      </c>
      <c r="T18" s="1"/>
      <c r="U18" s="1">
        <f t="shared" si="2"/>
        <v>1100</v>
      </c>
      <c r="V18" s="4">
        <f t="shared" si="3"/>
        <v>100</v>
      </c>
    </row>
    <row r="19" spans="1:22" x14ac:dyDescent="0.25">
      <c r="A19" s="1"/>
      <c r="B19" s="3"/>
      <c r="C19" s="5"/>
      <c r="D19" s="5"/>
      <c r="E19" s="6"/>
      <c r="F19" s="5"/>
      <c r="G19" s="6"/>
      <c r="H19" s="5"/>
      <c r="I19" s="6"/>
      <c r="J19" s="5"/>
      <c r="K19" s="6"/>
      <c r="L19" s="5"/>
      <c r="M19" s="6"/>
      <c r="N19" s="5"/>
      <c r="O19" s="6"/>
      <c r="P19" s="5"/>
      <c r="Q19" s="6"/>
      <c r="R19" s="5"/>
      <c r="S19" s="6"/>
      <c r="T19" s="1"/>
      <c r="U19" s="1">
        <f t="shared" si="2"/>
        <v>0</v>
      </c>
      <c r="V19" s="4">
        <f t="shared" si="3"/>
        <v>0</v>
      </c>
    </row>
    <row r="20" spans="1:22" x14ac:dyDescent="0.25">
      <c r="A20" s="5" t="s">
        <v>38</v>
      </c>
      <c r="B20" s="3"/>
      <c r="C20" s="5"/>
      <c r="D20" s="5"/>
      <c r="E20" s="6"/>
      <c r="F20" s="5"/>
      <c r="G20" s="6"/>
      <c r="H20" s="5"/>
      <c r="I20" s="6"/>
      <c r="J20" s="5"/>
      <c r="K20" s="6"/>
      <c r="L20" s="5"/>
      <c r="M20" s="6"/>
      <c r="N20" s="5"/>
      <c r="O20" s="6"/>
      <c r="P20" s="5"/>
      <c r="Q20" s="6"/>
      <c r="R20" s="5"/>
      <c r="S20" s="6"/>
      <c r="T20" s="1"/>
      <c r="U20" s="1">
        <f t="shared" si="2"/>
        <v>0</v>
      </c>
      <c r="V20" s="4">
        <f t="shared" si="3"/>
        <v>0</v>
      </c>
    </row>
    <row r="21" spans="1:22" x14ac:dyDescent="0.25">
      <c r="A21" s="14" t="s">
        <v>3</v>
      </c>
      <c r="B21" s="14" t="s">
        <v>1</v>
      </c>
      <c r="C21" s="14" t="s">
        <v>2</v>
      </c>
      <c r="D21" s="14" t="s">
        <v>4</v>
      </c>
      <c r="E21" s="14" t="s">
        <v>12</v>
      </c>
      <c r="F21" s="14" t="s">
        <v>10</v>
      </c>
      <c r="G21" s="14" t="s">
        <v>12</v>
      </c>
      <c r="H21" s="14" t="s">
        <v>5</v>
      </c>
      <c r="I21" s="14" t="s">
        <v>12</v>
      </c>
      <c r="J21" s="14" t="s">
        <v>6</v>
      </c>
      <c r="K21" s="14" t="s">
        <v>12</v>
      </c>
      <c r="L21" s="14" t="s">
        <v>7</v>
      </c>
      <c r="M21" s="14" t="s">
        <v>12</v>
      </c>
      <c r="N21" s="14" t="s">
        <v>22</v>
      </c>
      <c r="O21" s="14" t="s">
        <v>12</v>
      </c>
      <c r="P21" s="14" t="s">
        <v>8</v>
      </c>
      <c r="Q21" s="14" t="s">
        <v>12</v>
      </c>
      <c r="R21" s="14" t="s">
        <v>9</v>
      </c>
      <c r="S21" s="14" t="s">
        <v>12</v>
      </c>
      <c r="T21" s="1"/>
      <c r="U21" s="1" t="e">
        <f t="shared" si="2"/>
        <v>#VALUE!</v>
      </c>
      <c r="V21" s="4" t="e">
        <f t="shared" si="3"/>
        <v>#VALUE!</v>
      </c>
    </row>
    <row r="22" spans="1:22" ht="29.25" x14ac:dyDescent="0.25">
      <c r="A22" s="42" t="s">
        <v>45</v>
      </c>
      <c r="B22" s="17" t="s">
        <v>19</v>
      </c>
      <c r="C22" s="12">
        <v>70</v>
      </c>
      <c r="D22" s="12">
        <v>0</v>
      </c>
      <c r="E22" s="12">
        <v>0</v>
      </c>
      <c r="F22" s="12">
        <v>0</v>
      </c>
      <c r="G22" s="12">
        <v>0</v>
      </c>
      <c r="H22" s="12">
        <v>3</v>
      </c>
      <c r="I22" s="12">
        <v>4.29</v>
      </c>
      <c r="J22" s="12"/>
      <c r="K22" s="12"/>
      <c r="L22" s="12">
        <v>27</v>
      </c>
      <c r="M22" s="12">
        <v>38.57</v>
      </c>
      <c r="N22" s="12">
        <v>25</v>
      </c>
      <c r="O22" s="12">
        <v>35.71</v>
      </c>
      <c r="P22" s="12"/>
      <c r="Q22" s="12"/>
      <c r="R22" s="12">
        <v>15</v>
      </c>
      <c r="S22" s="12">
        <v>21.43</v>
      </c>
      <c r="T22" s="1"/>
      <c r="U22" s="1">
        <f t="shared" si="2"/>
        <v>70</v>
      </c>
      <c r="V22" s="4">
        <f t="shared" si="3"/>
        <v>100</v>
      </c>
    </row>
    <row r="23" spans="1:22" x14ac:dyDescent="0.25">
      <c r="A23" s="43"/>
      <c r="B23" s="15" t="s">
        <v>16</v>
      </c>
      <c r="C23" s="12">
        <v>1293</v>
      </c>
      <c r="D23" s="12">
        <v>0</v>
      </c>
      <c r="E23" s="12">
        <v>0</v>
      </c>
      <c r="F23" s="12">
        <v>11</v>
      </c>
      <c r="G23" s="12">
        <v>0.85</v>
      </c>
      <c r="H23" s="12">
        <v>38</v>
      </c>
      <c r="I23" s="12">
        <v>2.94</v>
      </c>
      <c r="J23" s="12"/>
      <c r="K23" s="12"/>
      <c r="L23" s="12">
        <v>333</v>
      </c>
      <c r="M23" s="12">
        <v>25.75</v>
      </c>
      <c r="N23" s="12">
        <v>449</v>
      </c>
      <c r="O23" s="12">
        <v>34.729999999999997</v>
      </c>
      <c r="P23" s="12"/>
      <c r="Q23" s="12"/>
      <c r="R23" s="12">
        <v>462</v>
      </c>
      <c r="S23" s="12">
        <v>35.729999999999997</v>
      </c>
      <c r="T23" s="1"/>
      <c r="U23" s="1">
        <f t="shared" si="2"/>
        <v>1293</v>
      </c>
      <c r="V23" s="4">
        <f t="shared" si="3"/>
        <v>100</v>
      </c>
    </row>
    <row r="24" spans="1:22" x14ac:dyDescent="0.25">
      <c r="A24" s="44"/>
      <c r="B24" s="15" t="s">
        <v>42</v>
      </c>
      <c r="C24" s="10">
        <f>SUM(C22:C23)</f>
        <v>1363</v>
      </c>
      <c r="D24" s="10">
        <f t="shared" ref="D24:R24" si="4">SUM(D22:D23)</f>
        <v>0</v>
      </c>
      <c r="E24" s="10">
        <f>(D24/C24)*100</f>
        <v>0</v>
      </c>
      <c r="F24" s="10">
        <f t="shared" si="4"/>
        <v>11</v>
      </c>
      <c r="G24" s="18">
        <f>(F24/C24)*100</f>
        <v>0.80704328686720461</v>
      </c>
      <c r="H24" s="10">
        <f t="shared" si="4"/>
        <v>41</v>
      </c>
      <c r="I24" s="18">
        <f>(H24/C24)*100</f>
        <v>3.008070432868672</v>
      </c>
      <c r="J24" s="10">
        <f t="shared" si="4"/>
        <v>0</v>
      </c>
      <c r="K24" s="10">
        <f>(J24/C24)*100</f>
        <v>0</v>
      </c>
      <c r="L24" s="10">
        <f t="shared" si="4"/>
        <v>360</v>
      </c>
      <c r="M24" s="18">
        <f>(L24/C24)*100</f>
        <v>26.412325752017608</v>
      </c>
      <c r="N24" s="10">
        <f t="shared" si="4"/>
        <v>474</v>
      </c>
      <c r="O24" s="18">
        <f>(N24/C24)*100</f>
        <v>34.776228906823185</v>
      </c>
      <c r="P24" s="10">
        <f t="shared" si="4"/>
        <v>0</v>
      </c>
      <c r="Q24" s="10">
        <f>(P24/C24)*100</f>
        <v>0</v>
      </c>
      <c r="R24" s="10">
        <f t="shared" si="4"/>
        <v>477</v>
      </c>
      <c r="S24" s="18">
        <f>(R24/C24)*100</f>
        <v>34.99633162142333</v>
      </c>
      <c r="T24" s="1"/>
      <c r="U24" s="1">
        <f t="shared" si="2"/>
        <v>1363</v>
      </c>
      <c r="V24" s="4">
        <f t="shared" si="3"/>
        <v>100</v>
      </c>
    </row>
    <row r="25" spans="1:22" x14ac:dyDescent="0.25">
      <c r="A25" s="32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4"/>
      <c r="T25" s="1"/>
      <c r="U25" s="1">
        <f t="shared" si="2"/>
        <v>0</v>
      </c>
      <c r="V25" s="4">
        <f t="shared" si="3"/>
        <v>0</v>
      </c>
    </row>
    <row r="26" spans="1:22" x14ac:dyDescent="0.25">
      <c r="A26" s="42" t="s">
        <v>46</v>
      </c>
      <c r="B26" s="15" t="s">
        <v>21</v>
      </c>
      <c r="C26" s="12">
        <v>1392</v>
      </c>
      <c r="D26" s="12">
        <v>0</v>
      </c>
      <c r="E26" s="12">
        <v>0</v>
      </c>
      <c r="F26" s="12">
        <v>28</v>
      </c>
      <c r="G26" s="12">
        <v>2</v>
      </c>
      <c r="H26" s="12">
        <v>163</v>
      </c>
      <c r="I26" s="12">
        <v>11.7</v>
      </c>
      <c r="J26" s="12"/>
      <c r="K26" s="12"/>
      <c r="L26" s="12">
        <v>595</v>
      </c>
      <c r="M26" s="12">
        <v>42.7</v>
      </c>
      <c r="N26" s="12">
        <v>415</v>
      </c>
      <c r="O26" s="12">
        <v>29.8</v>
      </c>
      <c r="P26" s="12"/>
      <c r="Q26" s="12"/>
      <c r="R26" s="12">
        <v>191</v>
      </c>
      <c r="S26" s="12">
        <v>13.7</v>
      </c>
      <c r="T26" s="1"/>
      <c r="U26" s="1">
        <f t="shared" si="2"/>
        <v>1392</v>
      </c>
      <c r="V26" s="53">
        <f t="shared" si="3"/>
        <v>99.9</v>
      </c>
    </row>
    <row r="27" spans="1:22" x14ac:dyDescent="0.25">
      <c r="A27" s="43"/>
      <c r="B27" s="15" t="s">
        <v>23</v>
      </c>
      <c r="C27" s="12">
        <v>1775</v>
      </c>
      <c r="D27" s="12">
        <v>0</v>
      </c>
      <c r="E27" s="12">
        <v>0</v>
      </c>
      <c r="F27" s="12">
        <v>8</v>
      </c>
      <c r="G27" s="12">
        <v>0.5</v>
      </c>
      <c r="H27" s="12">
        <v>111</v>
      </c>
      <c r="I27" s="12">
        <v>6.3</v>
      </c>
      <c r="J27" s="12"/>
      <c r="K27" s="12"/>
      <c r="L27" s="12">
        <v>818</v>
      </c>
      <c r="M27" s="12">
        <v>46.1</v>
      </c>
      <c r="N27" s="12">
        <v>508</v>
      </c>
      <c r="O27" s="12">
        <v>28.6</v>
      </c>
      <c r="P27" s="12"/>
      <c r="Q27" s="12"/>
      <c r="R27" s="12">
        <v>330</v>
      </c>
      <c r="S27" s="12">
        <v>18.600000000000001</v>
      </c>
      <c r="T27" s="1"/>
      <c r="U27" s="1">
        <f t="shared" si="2"/>
        <v>1775</v>
      </c>
      <c r="V27" s="4">
        <f t="shared" si="3"/>
        <v>100.1</v>
      </c>
    </row>
    <row r="28" spans="1:22" x14ac:dyDescent="0.25">
      <c r="A28" s="43"/>
      <c r="B28" s="19" t="s">
        <v>24</v>
      </c>
      <c r="C28" s="20">
        <v>48</v>
      </c>
      <c r="D28" s="21">
        <v>0</v>
      </c>
      <c r="E28" s="21">
        <v>0</v>
      </c>
      <c r="F28" s="21">
        <v>0</v>
      </c>
      <c r="G28" s="21">
        <v>0</v>
      </c>
      <c r="H28" s="21">
        <v>14</v>
      </c>
      <c r="I28" s="21">
        <v>29.2</v>
      </c>
      <c r="J28" s="21"/>
      <c r="K28" s="21"/>
      <c r="L28" s="21">
        <v>29</v>
      </c>
      <c r="M28" s="21">
        <v>60.4</v>
      </c>
      <c r="N28" s="21">
        <v>0</v>
      </c>
      <c r="O28" s="21">
        <v>0</v>
      </c>
      <c r="P28" s="21"/>
      <c r="Q28" s="21"/>
      <c r="R28" s="21">
        <v>5</v>
      </c>
      <c r="S28" s="21">
        <v>10.4</v>
      </c>
      <c r="T28" s="1"/>
      <c r="U28" s="1">
        <f t="shared" si="2"/>
        <v>48</v>
      </c>
      <c r="V28" s="4">
        <f t="shared" si="3"/>
        <v>100</v>
      </c>
    </row>
    <row r="29" spans="1:22" x14ac:dyDescent="0.25">
      <c r="A29" s="43"/>
      <c r="B29" s="15" t="s">
        <v>27</v>
      </c>
      <c r="C29" s="12">
        <v>2990</v>
      </c>
      <c r="D29" s="12">
        <v>1</v>
      </c>
      <c r="E29" s="12">
        <v>0.03</v>
      </c>
      <c r="F29" s="12">
        <v>26</v>
      </c>
      <c r="G29" s="12">
        <v>0.87</v>
      </c>
      <c r="H29" s="12">
        <v>254</v>
      </c>
      <c r="I29" s="12">
        <v>8.49</v>
      </c>
      <c r="J29" s="12"/>
      <c r="K29" s="12"/>
      <c r="L29" s="12">
        <v>1542</v>
      </c>
      <c r="M29" s="12">
        <v>51.57</v>
      </c>
      <c r="N29" s="12">
        <v>775</v>
      </c>
      <c r="O29" s="12">
        <v>25.92</v>
      </c>
      <c r="P29" s="12"/>
      <c r="Q29" s="12"/>
      <c r="R29" s="12">
        <v>392</v>
      </c>
      <c r="S29" s="12">
        <v>13.11</v>
      </c>
      <c r="T29" s="1"/>
      <c r="U29" s="1">
        <f t="shared" si="2"/>
        <v>2990</v>
      </c>
      <c r="V29" s="53">
        <f t="shared" si="3"/>
        <v>99.99</v>
      </c>
    </row>
    <row r="30" spans="1:22" x14ac:dyDescent="0.25">
      <c r="A30" s="44"/>
      <c r="B30" s="15" t="s">
        <v>43</v>
      </c>
      <c r="C30" s="10">
        <f>SUM(C26:C29)</f>
        <v>6205</v>
      </c>
      <c r="D30" s="10">
        <f t="shared" ref="D30:R30" si="5">SUM(D26:D29)</f>
        <v>1</v>
      </c>
      <c r="E30" s="18">
        <f>(D30/C30)*100</f>
        <v>1.6116035455278004E-2</v>
      </c>
      <c r="F30" s="10">
        <f t="shared" si="5"/>
        <v>62</v>
      </c>
      <c r="G30" s="18">
        <f>(F30/C30)*100</f>
        <v>0.9991941982272361</v>
      </c>
      <c r="H30" s="10">
        <f t="shared" si="5"/>
        <v>542</v>
      </c>
      <c r="I30" s="18">
        <f>(H30/C30)*100</f>
        <v>8.7348912167606763</v>
      </c>
      <c r="J30" s="10">
        <f t="shared" si="5"/>
        <v>0</v>
      </c>
      <c r="K30" s="10">
        <f>(J30/C30)*100</f>
        <v>0</v>
      </c>
      <c r="L30" s="10">
        <f t="shared" si="5"/>
        <v>2984</v>
      </c>
      <c r="M30" s="18">
        <f>(L30/C30)*100</f>
        <v>48.090249798549557</v>
      </c>
      <c r="N30" s="10">
        <f t="shared" si="5"/>
        <v>1698</v>
      </c>
      <c r="O30" s="18">
        <f>(N30/C30)*100</f>
        <v>27.365028203062046</v>
      </c>
      <c r="P30" s="10">
        <f t="shared" si="5"/>
        <v>0</v>
      </c>
      <c r="Q30" s="10">
        <f>(P30/C30)*100</f>
        <v>0</v>
      </c>
      <c r="R30" s="10">
        <f t="shared" si="5"/>
        <v>918</v>
      </c>
      <c r="S30" s="18">
        <f>(R30/C30)*100</f>
        <v>14.794520547945206</v>
      </c>
      <c r="T30" s="1"/>
      <c r="U30" s="1">
        <f t="shared" si="2"/>
        <v>6205</v>
      </c>
      <c r="V30" s="4">
        <f t="shared" si="3"/>
        <v>100</v>
      </c>
    </row>
    <row r="31" spans="1:22" x14ac:dyDescent="0.25">
      <c r="A31" s="39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1"/>
      <c r="T31" s="1"/>
      <c r="U31" s="1">
        <f t="shared" si="2"/>
        <v>0</v>
      </c>
      <c r="V31" s="4">
        <f t="shared" si="3"/>
        <v>0</v>
      </c>
    </row>
    <row r="32" spans="1:22" x14ac:dyDescent="0.25">
      <c r="A32" s="12"/>
      <c r="B32" s="15" t="s">
        <v>41</v>
      </c>
      <c r="C32" s="10">
        <f>C24+C30</f>
        <v>7568</v>
      </c>
      <c r="D32" s="10">
        <f t="shared" ref="D32:R32" si="6">D24+D30</f>
        <v>1</v>
      </c>
      <c r="E32" s="18">
        <f>(D32/C32)*100</f>
        <v>1.3213530655391121E-2</v>
      </c>
      <c r="F32" s="10">
        <f t="shared" si="6"/>
        <v>73</v>
      </c>
      <c r="G32" s="18">
        <f>(F32/C32)*100</f>
        <v>0.96458773784355178</v>
      </c>
      <c r="H32" s="10">
        <f t="shared" si="6"/>
        <v>583</v>
      </c>
      <c r="I32" s="18">
        <f>(H32/C32)*100</f>
        <v>7.7034883720930232</v>
      </c>
      <c r="J32" s="10">
        <f t="shared" si="6"/>
        <v>0</v>
      </c>
      <c r="K32" s="10">
        <f>(J32/C32)*100</f>
        <v>0</v>
      </c>
      <c r="L32" s="10">
        <f t="shared" si="6"/>
        <v>3344</v>
      </c>
      <c r="M32" s="18">
        <f>(L32/C32)*100</f>
        <v>44.186046511627907</v>
      </c>
      <c r="N32" s="10">
        <f t="shared" si="6"/>
        <v>2172</v>
      </c>
      <c r="O32" s="18">
        <f>(N32/C32)*100</f>
        <v>28.699788583509513</v>
      </c>
      <c r="P32" s="10">
        <f t="shared" si="6"/>
        <v>0</v>
      </c>
      <c r="Q32" s="10">
        <f>(P32/C32)*100</f>
        <v>0</v>
      </c>
      <c r="R32" s="10">
        <f t="shared" si="6"/>
        <v>1395</v>
      </c>
      <c r="S32" s="18">
        <f>(R32/C32)*100</f>
        <v>18.432875264270614</v>
      </c>
      <c r="T32" s="1"/>
      <c r="U32" s="1">
        <f t="shared" si="2"/>
        <v>7568</v>
      </c>
      <c r="V32" s="4">
        <f t="shared" si="3"/>
        <v>100</v>
      </c>
    </row>
    <row r="33" spans="1:40" x14ac:dyDescent="0.25">
      <c r="A33" s="1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f t="shared" si="2"/>
        <v>0</v>
      </c>
      <c r="V33" s="4">
        <f t="shared" si="3"/>
        <v>0</v>
      </c>
    </row>
    <row r="34" spans="1:40" x14ac:dyDescent="0.25">
      <c r="A34" s="5" t="s">
        <v>28</v>
      </c>
      <c r="B34" s="2" t="s">
        <v>30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f t="shared" si="2"/>
        <v>0</v>
      </c>
      <c r="V34" s="4">
        <f t="shared" si="3"/>
        <v>0</v>
      </c>
    </row>
    <row r="35" spans="1:4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f t="shared" si="2"/>
        <v>0</v>
      </c>
      <c r="V35" s="4">
        <f t="shared" si="3"/>
        <v>0</v>
      </c>
    </row>
    <row r="36" spans="1:40" x14ac:dyDescent="0.25">
      <c r="A36" s="5" t="s">
        <v>44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f t="shared" si="2"/>
        <v>0</v>
      </c>
      <c r="V36" s="4">
        <f t="shared" si="3"/>
        <v>0</v>
      </c>
    </row>
    <row r="37" spans="1:40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f t="shared" si="2"/>
        <v>0</v>
      </c>
      <c r="V37" s="4">
        <f t="shared" si="3"/>
        <v>0</v>
      </c>
    </row>
    <row r="38" spans="1:40" x14ac:dyDescent="0.25">
      <c r="A38" s="14" t="s">
        <v>3</v>
      </c>
      <c r="B38" s="14" t="s">
        <v>1</v>
      </c>
      <c r="C38" s="14" t="s">
        <v>2</v>
      </c>
      <c r="D38" s="14" t="s">
        <v>4</v>
      </c>
      <c r="E38" s="14" t="s">
        <v>12</v>
      </c>
      <c r="F38" s="14" t="s">
        <v>10</v>
      </c>
      <c r="G38" s="14" t="s">
        <v>12</v>
      </c>
      <c r="H38" s="14" t="s">
        <v>5</v>
      </c>
      <c r="I38" s="14" t="s">
        <v>12</v>
      </c>
      <c r="J38" s="14" t="s">
        <v>6</v>
      </c>
      <c r="K38" s="14" t="s">
        <v>12</v>
      </c>
      <c r="L38" s="14" t="s">
        <v>7</v>
      </c>
      <c r="M38" s="14" t="s">
        <v>12</v>
      </c>
      <c r="N38" s="14" t="s">
        <v>22</v>
      </c>
      <c r="O38" s="14" t="s">
        <v>12</v>
      </c>
      <c r="P38" s="14" t="s">
        <v>8</v>
      </c>
      <c r="Q38" s="14" t="s">
        <v>12</v>
      </c>
      <c r="R38" s="14" t="s">
        <v>9</v>
      </c>
      <c r="S38" s="14" t="s">
        <v>12</v>
      </c>
      <c r="T38" s="1"/>
      <c r="U38" s="1" t="e">
        <f t="shared" si="2"/>
        <v>#VALUE!</v>
      </c>
      <c r="V38" s="4" t="e">
        <f t="shared" si="3"/>
        <v>#VALUE!</v>
      </c>
    </row>
    <row r="39" spans="1:40" x14ac:dyDescent="0.25">
      <c r="A39" s="42" t="s">
        <v>45</v>
      </c>
      <c r="B39" s="15" t="s">
        <v>17</v>
      </c>
      <c r="C39" s="50">
        <v>40</v>
      </c>
      <c r="D39" s="50">
        <v>2</v>
      </c>
      <c r="E39" s="50">
        <v>5</v>
      </c>
      <c r="F39" s="50">
        <v>22</v>
      </c>
      <c r="G39" s="50">
        <v>55</v>
      </c>
      <c r="H39" s="50">
        <v>12</v>
      </c>
      <c r="I39" s="50">
        <v>30</v>
      </c>
      <c r="J39" s="50">
        <v>1</v>
      </c>
      <c r="K39" s="54">
        <v>2.5</v>
      </c>
      <c r="L39" s="50">
        <v>0</v>
      </c>
      <c r="M39" s="50">
        <v>0</v>
      </c>
      <c r="N39" s="50"/>
      <c r="O39" s="50"/>
      <c r="P39" s="50">
        <v>0</v>
      </c>
      <c r="Q39" s="50">
        <v>0</v>
      </c>
      <c r="R39" s="24">
        <v>3</v>
      </c>
      <c r="S39" s="25">
        <v>7.49</v>
      </c>
      <c r="T39" s="1"/>
      <c r="U39" s="1">
        <f t="shared" si="2"/>
        <v>40</v>
      </c>
      <c r="V39" s="4">
        <f t="shared" si="3"/>
        <v>99.99</v>
      </c>
    </row>
    <row r="40" spans="1:40" x14ac:dyDescent="0.25">
      <c r="A40" s="43"/>
      <c r="B40" s="15" t="s">
        <v>14</v>
      </c>
      <c r="C40" s="12">
        <v>126</v>
      </c>
      <c r="D40" s="12">
        <v>0</v>
      </c>
      <c r="E40" s="12">
        <v>0</v>
      </c>
      <c r="F40" s="12">
        <v>5</v>
      </c>
      <c r="G40" s="12">
        <v>3.97</v>
      </c>
      <c r="H40" s="12">
        <v>20</v>
      </c>
      <c r="I40" s="12">
        <v>15.87</v>
      </c>
      <c r="J40" s="12">
        <v>32</v>
      </c>
      <c r="K40" s="12">
        <v>25.4</v>
      </c>
      <c r="L40" s="12">
        <v>14</v>
      </c>
      <c r="M40" s="12">
        <v>11.11</v>
      </c>
      <c r="N40" s="12"/>
      <c r="O40" s="12"/>
      <c r="P40" s="12">
        <v>11</v>
      </c>
      <c r="Q40" s="12">
        <v>8.73</v>
      </c>
      <c r="R40" s="12">
        <v>44</v>
      </c>
      <c r="S40" s="12">
        <v>34.92</v>
      </c>
      <c r="T40" s="1"/>
      <c r="U40" s="1">
        <f t="shared" si="2"/>
        <v>126</v>
      </c>
      <c r="V40" s="4">
        <f t="shared" si="3"/>
        <v>100</v>
      </c>
    </row>
    <row r="41" spans="1:40" ht="29.25" x14ac:dyDescent="0.25">
      <c r="A41" s="43"/>
      <c r="B41" s="17" t="s">
        <v>18</v>
      </c>
      <c r="C41" s="12">
        <v>94</v>
      </c>
      <c r="D41" s="12">
        <v>2</v>
      </c>
      <c r="E41" s="12">
        <v>2.13</v>
      </c>
      <c r="F41" s="12">
        <v>22</v>
      </c>
      <c r="G41" s="12">
        <v>23.4</v>
      </c>
      <c r="H41" s="12">
        <v>41</v>
      </c>
      <c r="I41" s="12">
        <v>43.62</v>
      </c>
      <c r="J41" s="12">
        <v>12</v>
      </c>
      <c r="K41" s="12">
        <v>12.77</v>
      </c>
      <c r="L41" s="12">
        <v>0</v>
      </c>
      <c r="M41" s="12">
        <v>0</v>
      </c>
      <c r="N41" s="12"/>
      <c r="O41" s="12"/>
      <c r="P41" s="12">
        <v>0</v>
      </c>
      <c r="Q41" s="12">
        <v>0</v>
      </c>
      <c r="R41" s="12">
        <v>17</v>
      </c>
      <c r="S41" s="12">
        <v>18.079999999999998</v>
      </c>
      <c r="T41" s="1"/>
      <c r="U41" s="1">
        <f t="shared" si="2"/>
        <v>94</v>
      </c>
      <c r="V41" s="4">
        <f t="shared" si="3"/>
        <v>99.999999999999986</v>
      </c>
    </row>
    <row r="42" spans="1:40" x14ac:dyDescent="0.25">
      <c r="A42" s="43"/>
      <c r="B42" s="15" t="s">
        <v>20</v>
      </c>
      <c r="C42" s="12">
        <v>224</v>
      </c>
      <c r="D42" s="12">
        <v>0</v>
      </c>
      <c r="E42" s="12">
        <v>0</v>
      </c>
      <c r="F42" s="12">
        <v>24</v>
      </c>
      <c r="G42" s="12">
        <v>10.7</v>
      </c>
      <c r="H42" s="12">
        <v>105</v>
      </c>
      <c r="I42" s="12">
        <v>46.9</v>
      </c>
      <c r="J42" s="12">
        <v>30</v>
      </c>
      <c r="K42" s="12">
        <v>13.4</v>
      </c>
      <c r="L42" s="12">
        <v>6</v>
      </c>
      <c r="M42" s="12">
        <v>2.7</v>
      </c>
      <c r="N42" s="12"/>
      <c r="O42" s="12"/>
      <c r="P42" s="12">
        <v>2</v>
      </c>
      <c r="Q42" s="12">
        <v>0.9</v>
      </c>
      <c r="R42" s="12">
        <v>57</v>
      </c>
      <c r="S42" s="12">
        <v>25.4</v>
      </c>
      <c r="T42" s="1"/>
      <c r="U42" s="1">
        <f t="shared" si="2"/>
        <v>224</v>
      </c>
      <c r="V42" s="4">
        <f t="shared" si="3"/>
        <v>100</v>
      </c>
    </row>
    <row r="43" spans="1:40" x14ac:dyDescent="0.25">
      <c r="A43" s="43"/>
      <c r="B43" s="15" t="s">
        <v>15</v>
      </c>
      <c r="C43" s="12">
        <v>377</v>
      </c>
      <c r="D43" s="12">
        <v>4</v>
      </c>
      <c r="E43" s="12">
        <v>1.1000000000000001</v>
      </c>
      <c r="F43" s="12">
        <v>26</v>
      </c>
      <c r="G43" s="12">
        <v>6.9</v>
      </c>
      <c r="H43" s="12">
        <v>52</v>
      </c>
      <c r="I43" s="12">
        <v>13.8</v>
      </c>
      <c r="J43" s="12">
        <v>86</v>
      </c>
      <c r="K43" s="12">
        <v>22.8</v>
      </c>
      <c r="L43" s="12">
        <v>68</v>
      </c>
      <c r="M43" s="12">
        <v>18</v>
      </c>
      <c r="N43" s="12"/>
      <c r="O43" s="12"/>
      <c r="P43" s="12">
        <v>25</v>
      </c>
      <c r="Q43" s="12">
        <v>6.6</v>
      </c>
      <c r="R43" s="12">
        <v>116</v>
      </c>
      <c r="S43" s="12">
        <v>30.8</v>
      </c>
      <c r="T43" s="1"/>
      <c r="U43" s="1">
        <f t="shared" si="2"/>
        <v>377</v>
      </c>
      <c r="V43" s="4">
        <f t="shared" si="3"/>
        <v>100</v>
      </c>
    </row>
    <row r="44" spans="1:40" x14ac:dyDescent="0.25">
      <c r="A44" s="44"/>
      <c r="B44" s="15" t="s">
        <v>42</v>
      </c>
      <c r="C44" s="10">
        <f>SUM(C39:C43)</f>
        <v>861</v>
      </c>
      <c r="D44" s="10">
        <f>SUM(D39:D43)</f>
        <v>8</v>
      </c>
      <c r="E44" s="18">
        <f>(D44/C44)*100</f>
        <v>0.92915214866434381</v>
      </c>
      <c r="F44" s="10">
        <f>SUM(F39:F43)</f>
        <v>99</v>
      </c>
      <c r="G44" s="18">
        <f>(F44/C44)*100</f>
        <v>11.498257839721255</v>
      </c>
      <c r="H44" s="10">
        <f>SUM(H39:H43)</f>
        <v>230</v>
      </c>
      <c r="I44" s="18">
        <f>(H44/C44)*100</f>
        <v>26.713124274099886</v>
      </c>
      <c r="J44" s="10">
        <f>SUM(J39:J43)</f>
        <v>161</v>
      </c>
      <c r="K44" s="18">
        <f>(J44/C44)*100</f>
        <v>18.699186991869919</v>
      </c>
      <c r="L44" s="10">
        <f>SUM(L39:L43)</f>
        <v>88</v>
      </c>
      <c r="M44" s="18">
        <f>(L44/C44)*100</f>
        <v>10.220673635307783</v>
      </c>
      <c r="N44" s="10">
        <f>SUM(N39:N43)</f>
        <v>0</v>
      </c>
      <c r="O44" s="18">
        <f>(N44/C44)*100</f>
        <v>0</v>
      </c>
      <c r="P44" s="10">
        <f>SUM(P39:P43)</f>
        <v>38</v>
      </c>
      <c r="Q44" s="18">
        <f>(P44/C44)*100</f>
        <v>4.4134727061556331</v>
      </c>
      <c r="R44" s="10">
        <f>SUM(R39:R43)</f>
        <v>237</v>
      </c>
      <c r="S44" s="18">
        <f>(R44/C44)*100</f>
        <v>27.526132404181187</v>
      </c>
      <c r="T44" s="1"/>
      <c r="U44" s="1">
        <f t="shared" si="2"/>
        <v>861</v>
      </c>
      <c r="V44" s="4">
        <f t="shared" si="3"/>
        <v>100.00000000000001</v>
      </c>
    </row>
    <row r="45" spans="1:40" x14ac:dyDescent="0.25">
      <c r="A45" s="32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4"/>
      <c r="T45" s="1"/>
      <c r="U45" s="1">
        <f t="shared" si="2"/>
        <v>0</v>
      </c>
      <c r="V45" s="4">
        <f t="shared" si="3"/>
        <v>0</v>
      </c>
    </row>
    <row r="46" spans="1:40" x14ac:dyDescent="0.25">
      <c r="A46" s="42" t="s">
        <v>46</v>
      </c>
      <c r="B46" s="19" t="s">
        <v>25</v>
      </c>
      <c r="C46" s="12">
        <v>37</v>
      </c>
      <c r="D46" s="12">
        <v>2</v>
      </c>
      <c r="E46" s="12">
        <v>5.4</v>
      </c>
      <c r="F46" s="12">
        <v>8</v>
      </c>
      <c r="G46" s="12">
        <v>21.6</v>
      </c>
      <c r="H46" s="12">
        <v>23</v>
      </c>
      <c r="I46" s="12">
        <v>62.2</v>
      </c>
      <c r="J46" s="12">
        <v>2</v>
      </c>
      <c r="K46" s="12">
        <v>5.4</v>
      </c>
      <c r="L46" s="12">
        <v>0</v>
      </c>
      <c r="M46" s="12">
        <v>0</v>
      </c>
      <c r="N46" s="12"/>
      <c r="O46" s="12"/>
      <c r="P46" s="12">
        <v>0</v>
      </c>
      <c r="Q46" s="12">
        <v>0</v>
      </c>
      <c r="R46" s="12">
        <v>2</v>
      </c>
      <c r="S46" s="12">
        <v>5.4</v>
      </c>
      <c r="T46" s="1"/>
      <c r="U46" s="1">
        <f t="shared" si="2"/>
        <v>37</v>
      </c>
      <c r="V46" s="4">
        <f t="shared" si="3"/>
        <v>100.00000000000001</v>
      </c>
    </row>
    <row r="47" spans="1:40" x14ac:dyDescent="0.25">
      <c r="A47" s="43"/>
      <c r="B47" s="19" t="s">
        <v>26</v>
      </c>
      <c r="C47" s="12">
        <v>79</v>
      </c>
      <c r="D47" s="12">
        <v>0</v>
      </c>
      <c r="E47" s="12">
        <v>0</v>
      </c>
      <c r="F47" s="12">
        <v>2</v>
      </c>
      <c r="G47" s="12">
        <v>2.5</v>
      </c>
      <c r="H47" s="12">
        <v>28</v>
      </c>
      <c r="I47" s="12">
        <v>35.4</v>
      </c>
      <c r="J47" s="12">
        <v>28</v>
      </c>
      <c r="K47" s="12">
        <v>35.4</v>
      </c>
      <c r="L47" s="12">
        <v>2</v>
      </c>
      <c r="M47" s="12">
        <v>2.5</v>
      </c>
      <c r="N47" s="12"/>
      <c r="O47" s="12"/>
      <c r="P47" s="12">
        <v>3</v>
      </c>
      <c r="Q47" s="12">
        <v>3.8</v>
      </c>
      <c r="R47" s="12">
        <v>16</v>
      </c>
      <c r="S47" s="12">
        <v>20.3</v>
      </c>
      <c r="T47" s="1"/>
      <c r="U47" s="1">
        <f t="shared" si="2"/>
        <v>79</v>
      </c>
      <c r="V47" s="53">
        <f t="shared" si="3"/>
        <v>99.899999999999991</v>
      </c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</row>
    <row r="48" spans="1:40" x14ac:dyDescent="0.25">
      <c r="A48" s="44"/>
      <c r="B48" s="15" t="s">
        <v>43</v>
      </c>
      <c r="C48" s="10">
        <f>SUM(C46:C47)</f>
        <v>116</v>
      </c>
      <c r="D48" s="10">
        <f>SUM(D46:D47)</f>
        <v>2</v>
      </c>
      <c r="E48" s="18">
        <f>(D48/C48)*100</f>
        <v>1.7241379310344827</v>
      </c>
      <c r="F48" s="10">
        <f>SUM(F46:F47)</f>
        <v>10</v>
      </c>
      <c r="G48" s="18">
        <f>(F48/C48)*100</f>
        <v>8.6206896551724146</v>
      </c>
      <c r="H48" s="10">
        <f>SUM(H46:H47)</f>
        <v>51</v>
      </c>
      <c r="I48" s="18">
        <f>(H48/C48)*100</f>
        <v>43.96551724137931</v>
      </c>
      <c r="J48" s="10">
        <f>SUM(J46:J47)</f>
        <v>30</v>
      </c>
      <c r="K48" s="18">
        <f>(J48/C48)*100</f>
        <v>25.862068965517242</v>
      </c>
      <c r="L48" s="10">
        <f>SUM(L46:L47)</f>
        <v>2</v>
      </c>
      <c r="M48" s="18">
        <f>(L48/C48)*100</f>
        <v>1.7241379310344827</v>
      </c>
      <c r="N48" s="10">
        <f>SUM(N46:N47)</f>
        <v>0</v>
      </c>
      <c r="O48" s="18">
        <f>(N48/C48)*100</f>
        <v>0</v>
      </c>
      <c r="P48" s="10">
        <f>SUM(P46:P47)</f>
        <v>3</v>
      </c>
      <c r="Q48" s="18">
        <f>(P48/C48)*100</f>
        <v>2.5862068965517242</v>
      </c>
      <c r="R48" s="10">
        <f>SUM(R46:R47)</f>
        <v>18</v>
      </c>
      <c r="S48" s="18">
        <f>(R48/C48)*100</f>
        <v>15.517241379310345</v>
      </c>
      <c r="T48" s="1"/>
      <c r="U48" s="1">
        <f t="shared" si="2"/>
        <v>116</v>
      </c>
      <c r="V48" s="4">
        <f t="shared" si="3"/>
        <v>100</v>
      </c>
    </row>
    <row r="49" spans="1:22" x14ac:dyDescent="0.25">
      <c r="A49" s="39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1"/>
      <c r="T49" s="1"/>
      <c r="U49" s="1">
        <f t="shared" si="2"/>
        <v>0</v>
      </c>
      <c r="V49" s="4">
        <f t="shared" si="3"/>
        <v>0</v>
      </c>
    </row>
    <row r="50" spans="1:22" x14ac:dyDescent="0.25">
      <c r="A50" s="12"/>
      <c r="B50" s="15" t="s">
        <v>41</v>
      </c>
      <c r="C50" s="10">
        <f>C44+C48</f>
        <v>977</v>
      </c>
      <c r="D50" s="10">
        <f>D44+D48</f>
        <v>10</v>
      </c>
      <c r="E50" s="18">
        <f>(D50/C50)*100</f>
        <v>1.023541453428864</v>
      </c>
      <c r="F50" s="10">
        <f>F44+F48</f>
        <v>109</v>
      </c>
      <c r="G50" s="18">
        <f>(F50/C50)*100</f>
        <v>11.156601842374616</v>
      </c>
      <c r="H50" s="10">
        <f>H44+H48</f>
        <v>281</v>
      </c>
      <c r="I50" s="18">
        <f>(H50/C50)*100</f>
        <v>28.761514841351076</v>
      </c>
      <c r="J50" s="10">
        <f>J44+J48</f>
        <v>191</v>
      </c>
      <c r="K50" s="18">
        <f>(J50/C50)*100</f>
        <v>19.549641760491298</v>
      </c>
      <c r="L50" s="10">
        <f>L44+L48</f>
        <v>90</v>
      </c>
      <c r="M50" s="18">
        <f>(L50/C50)*100</f>
        <v>9.2118730808597746</v>
      </c>
      <c r="N50" s="10">
        <f>N44+N48</f>
        <v>0</v>
      </c>
      <c r="O50" s="18">
        <f>(N50/C50)*100</f>
        <v>0</v>
      </c>
      <c r="P50" s="10">
        <f>P44+P48</f>
        <v>41</v>
      </c>
      <c r="Q50" s="18">
        <f>(P50/C50)*100</f>
        <v>4.1965199590583415</v>
      </c>
      <c r="R50" s="10">
        <f>R44+R48</f>
        <v>255</v>
      </c>
      <c r="S50" s="18">
        <f>(R50/C50)*100</f>
        <v>26.10030706243603</v>
      </c>
      <c r="T50" s="5"/>
      <c r="U50" s="1">
        <f t="shared" si="2"/>
        <v>977</v>
      </c>
      <c r="V50" s="4">
        <f t="shared" si="3"/>
        <v>99.999999999999986</v>
      </c>
    </row>
    <row r="51" spans="1:22" x14ac:dyDescent="0.25">
      <c r="A51" s="1"/>
      <c r="B51" s="5"/>
      <c r="C51" s="5"/>
      <c r="D51" s="5"/>
      <c r="E51" s="6"/>
      <c r="F51" s="5"/>
      <c r="G51" s="6"/>
      <c r="H51" s="5"/>
      <c r="I51" s="6"/>
      <c r="J51" s="5"/>
      <c r="K51" s="6"/>
      <c r="L51" s="5"/>
      <c r="M51" s="6"/>
      <c r="N51" s="5"/>
      <c r="O51" s="6"/>
      <c r="P51" s="5"/>
      <c r="Q51" s="6"/>
      <c r="R51" s="5"/>
      <c r="S51" s="6"/>
      <c r="T51" s="5"/>
      <c r="U51" s="1">
        <f t="shared" si="2"/>
        <v>0</v>
      </c>
      <c r="V51" s="4">
        <f t="shared" si="3"/>
        <v>0</v>
      </c>
    </row>
    <row r="52" spans="1:22" x14ac:dyDescent="0.25">
      <c r="A52" s="5" t="s">
        <v>38</v>
      </c>
      <c r="B52" s="5"/>
      <c r="C52" s="5"/>
      <c r="D52" s="5"/>
      <c r="E52" s="6"/>
      <c r="F52" s="5"/>
      <c r="G52" s="6"/>
      <c r="H52" s="5"/>
      <c r="I52" s="6"/>
      <c r="J52" s="5"/>
      <c r="K52" s="6"/>
      <c r="L52" s="5"/>
      <c r="M52" s="6"/>
      <c r="N52" s="5"/>
      <c r="O52" s="6"/>
      <c r="P52" s="5"/>
      <c r="Q52" s="6"/>
      <c r="R52" s="5"/>
      <c r="S52" s="6"/>
      <c r="T52" s="5"/>
      <c r="U52" s="1">
        <f t="shared" si="2"/>
        <v>0</v>
      </c>
      <c r="V52" s="4">
        <f t="shared" si="3"/>
        <v>0</v>
      </c>
    </row>
    <row r="53" spans="1:22" x14ac:dyDescent="0.25">
      <c r="A53" s="1"/>
      <c r="B53" s="5"/>
      <c r="C53" s="5"/>
      <c r="D53" s="5"/>
      <c r="E53" s="6"/>
      <c r="F53" s="5"/>
      <c r="G53" s="6"/>
      <c r="H53" s="5"/>
      <c r="I53" s="6"/>
      <c r="J53" s="5"/>
      <c r="K53" s="6"/>
      <c r="L53" s="5"/>
      <c r="M53" s="6"/>
      <c r="N53" s="5"/>
      <c r="O53" s="6"/>
      <c r="P53" s="5"/>
      <c r="Q53" s="6"/>
      <c r="R53" s="5"/>
      <c r="S53" s="6"/>
      <c r="T53" s="5"/>
      <c r="U53" s="1">
        <f t="shared" si="2"/>
        <v>0</v>
      </c>
      <c r="V53" s="4">
        <f t="shared" si="3"/>
        <v>0</v>
      </c>
    </row>
    <row r="54" spans="1:22" x14ac:dyDescent="0.25">
      <c r="A54" s="14" t="s">
        <v>3</v>
      </c>
      <c r="B54" s="14" t="s">
        <v>1</v>
      </c>
      <c r="C54" s="14" t="s">
        <v>2</v>
      </c>
      <c r="D54" s="14" t="s">
        <v>4</v>
      </c>
      <c r="E54" s="14" t="s">
        <v>12</v>
      </c>
      <c r="F54" s="14" t="s">
        <v>10</v>
      </c>
      <c r="G54" s="14" t="s">
        <v>12</v>
      </c>
      <c r="H54" s="14" t="s">
        <v>5</v>
      </c>
      <c r="I54" s="14" t="s">
        <v>12</v>
      </c>
      <c r="J54" s="14" t="s">
        <v>6</v>
      </c>
      <c r="K54" s="14" t="s">
        <v>12</v>
      </c>
      <c r="L54" s="14" t="s">
        <v>7</v>
      </c>
      <c r="M54" s="14" t="s">
        <v>12</v>
      </c>
      <c r="N54" s="14" t="s">
        <v>22</v>
      </c>
      <c r="O54" s="14" t="s">
        <v>12</v>
      </c>
      <c r="P54" s="14" t="s">
        <v>8</v>
      </c>
      <c r="Q54" s="14" t="s">
        <v>12</v>
      </c>
      <c r="R54" s="14" t="s">
        <v>9</v>
      </c>
      <c r="S54" s="14" t="s">
        <v>12</v>
      </c>
      <c r="T54" s="5"/>
      <c r="U54" s="1" t="e">
        <f t="shared" si="2"/>
        <v>#VALUE!</v>
      </c>
      <c r="V54" s="4" t="e">
        <f t="shared" si="3"/>
        <v>#VALUE!</v>
      </c>
    </row>
    <row r="55" spans="1:22" ht="60" x14ac:dyDescent="0.25">
      <c r="A55" s="42" t="s">
        <v>45</v>
      </c>
      <c r="B55" s="17" t="s">
        <v>19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46" t="s">
        <v>29</v>
      </c>
      <c r="U55" s="1">
        <f t="shared" si="2"/>
        <v>0</v>
      </c>
      <c r="V55" s="4">
        <f t="shared" si="3"/>
        <v>0</v>
      </c>
    </row>
    <row r="56" spans="1:22" x14ac:dyDescent="0.25">
      <c r="A56" s="43"/>
      <c r="B56" s="15" t="s">
        <v>16</v>
      </c>
      <c r="C56" s="12">
        <v>1248</v>
      </c>
      <c r="D56" s="12">
        <v>0</v>
      </c>
      <c r="E56" s="12">
        <v>0</v>
      </c>
      <c r="F56" s="12">
        <v>26</v>
      </c>
      <c r="G56" s="12">
        <v>2.08</v>
      </c>
      <c r="H56" s="12">
        <v>75</v>
      </c>
      <c r="I56" s="12">
        <v>6.01</v>
      </c>
      <c r="J56" s="12"/>
      <c r="K56" s="12"/>
      <c r="L56" s="12">
        <v>340</v>
      </c>
      <c r="M56" s="12">
        <v>27.24</v>
      </c>
      <c r="N56" s="12">
        <v>267</v>
      </c>
      <c r="O56" s="12">
        <v>21.4</v>
      </c>
      <c r="P56" s="12"/>
      <c r="Q56" s="12"/>
      <c r="R56" s="12">
        <v>540</v>
      </c>
      <c r="S56" s="12">
        <v>43.27</v>
      </c>
      <c r="T56" s="1"/>
      <c r="U56" s="1">
        <f t="shared" si="2"/>
        <v>1248</v>
      </c>
      <c r="V56" s="4">
        <f t="shared" si="3"/>
        <v>100</v>
      </c>
    </row>
    <row r="57" spans="1:22" x14ac:dyDescent="0.25">
      <c r="A57" s="44"/>
      <c r="B57" s="10" t="s">
        <v>39</v>
      </c>
      <c r="C57" s="10">
        <v>1248</v>
      </c>
      <c r="D57" s="10">
        <v>0</v>
      </c>
      <c r="E57" s="10">
        <v>0</v>
      </c>
      <c r="F57" s="10">
        <v>26</v>
      </c>
      <c r="G57" s="10">
        <v>2.08</v>
      </c>
      <c r="H57" s="10">
        <v>75</v>
      </c>
      <c r="I57" s="10">
        <v>6.01</v>
      </c>
      <c r="J57" s="10"/>
      <c r="K57" s="10"/>
      <c r="L57" s="10">
        <v>340</v>
      </c>
      <c r="M57" s="10">
        <v>27.24</v>
      </c>
      <c r="N57" s="10">
        <v>267</v>
      </c>
      <c r="O57" s="10">
        <v>21.4</v>
      </c>
      <c r="P57" s="10"/>
      <c r="Q57" s="10"/>
      <c r="R57" s="10">
        <v>540</v>
      </c>
      <c r="S57" s="10">
        <v>43.27</v>
      </c>
      <c r="T57" s="5"/>
      <c r="U57" s="1">
        <f t="shared" si="2"/>
        <v>1248</v>
      </c>
      <c r="V57" s="4">
        <f t="shared" si="3"/>
        <v>100</v>
      </c>
    </row>
    <row r="58" spans="1:22" x14ac:dyDescent="0.25">
      <c r="A58" s="39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1"/>
      <c r="T58" s="5"/>
      <c r="U58" s="1">
        <f t="shared" si="2"/>
        <v>0</v>
      </c>
      <c r="V58" s="4">
        <f t="shared" si="3"/>
        <v>0</v>
      </c>
    </row>
    <row r="59" spans="1:22" x14ac:dyDescent="0.25">
      <c r="A59" s="42" t="s">
        <v>46</v>
      </c>
      <c r="B59" s="15" t="s">
        <v>21</v>
      </c>
      <c r="C59" s="12">
        <v>1323</v>
      </c>
      <c r="D59" s="12">
        <v>4</v>
      </c>
      <c r="E59" s="12">
        <v>0.3</v>
      </c>
      <c r="F59" s="12">
        <v>123</v>
      </c>
      <c r="G59" s="12">
        <v>9.3000000000000007</v>
      </c>
      <c r="H59" s="12">
        <v>422</v>
      </c>
      <c r="I59" s="12">
        <v>31.9</v>
      </c>
      <c r="J59" s="12"/>
      <c r="K59" s="12"/>
      <c r="L59" s="12">
        <v>546</v>
      </c>
      <c r="M59" s="12">
        <v>41.3</v>
      </c>
      <c r="N59" s="12">
        <v>130</v>
      </c>
      <c r="O59" s="12">
        <v>9.8000000000000007</v>
      </c>
      <c r="P59" s="12"/>
      <c r="Q59" s="12"/>
      <c r="R59" s="12">
        <v>98</v>
      </c>
      <c r="S59" s="12">
        <v>7.4</v>
      </c>
      <c r="T59" s="1"/>
      <c r="U59" s="1">
        <f t="shared" si="2"/>
        <v>1323</v>
      </c>
      <c r="V59" s="4">
        <f t="shared" si="3"/>
        <v>100</v>
      </c>
    </row>
    <row r="60" spans="1:22" x14ac:dyDescent="0.25">
      <c r="A60" s="43"/>
      <c r="B60" s="15" t="s">
        <v>23</v>
      </c>
      <c r="C60" s="12">
        <v>1595</v>
      </c>
      <c r="D60" s="12">
        <v>0</v>
      </c>
      <c r="E60" s="12">
        <v>0</v>
      </c>
      <c r="F60" s="12">
        <v>16</v>
      </c>
      <c r="G60" s="12">
        <v>1</v>
      </c>
      <c r="H60" s="12">
        <v>155</v>
      </c>
      <c r="I60" s="12">
        <v>9.6999999999999993</v>
      </c>
      <c r="J60" s="12"/>
      <c r="K60" s="12"/>
      <c r="L60" s="12">
        <v>784</v>
      </c>
      <c r="M60" s="12">
        <v>49.2</v>
      </c>
      <c r="N60" s="12">
        <v>399</v>
      </c>
      <c r="O60" s="12">
        <v>25</v>
      </c>
      <c r="P60" s="12"/>
      <c r="Q60" s="12"/>
      <c r="R60" s="12">
        <v>241</v>
      </c>
      <c r="S60" s="12">
        <v>15.1</v>
      </c>
      <c r="T60" s="1"/>
      <c r="U60" s="1">
        <f t="shared" si="2"/>
        <v>1595</v>
      </c>
      <c r="V60" s="4">
        <f t="shared" si="3"/>
        <v>100</v>
      </c>
    </row>
    <row r="61" spans="1:22" x14ac:dyDescent="0.25">
      <c r="A61" s="43"/>
      <c r="B61" s="19" t="s">
        <v>24</v>
      </c>
      <c r="C61" s="20">
        <v>48</v>
      </c>
      <c r="D61" s="21">
        <v>0</v>
      </c>
      <c r="E61" s="21">
        <v>0</v>
      </c>
      <c r="F61" s="21">
        <v>0</v>
      </c>
      <c r="G61" s="21">
        <v>0</v>
      </c>
      <c r="H61" s="21">
        <v>9</v>
      </c>
      <c r="I61" s="21">
        <v>18.75</v>
      </c>
      <c r="J61" s="21"/>
      <c r="K61" s="21"/>
      <c r="L61" s="21">
        <v>34</v>
      </c>
      <c r="M61" s="21">
        <v>70.83</v>
      </c>
      <c r="N61" s="21">
        <v>0</v>
      </c>
      <c r="O61" s="21">
        <v>0</v>
      </c>
      <c r="P61" s="21"/>
      <c r="Q61" s="21"/>
      <c r="R61" s="21">
        <v>5</v>
      </c>
      <c r="S61" s="21">
        <v>10.42</v>
      </c>
      <c r="T61" s="7"/>
      <c r="U61" s="1">
        <f t="shared" si="2"/>
        <v>48</v>
      </c>
      <c r="V61" s="4">
        <f t="shared" si="3"/>
        <v>100</v>
      </c>
    </row>
    <row r="62" spans="1:22" x14ac:dyDescent="0.25">
      <c r="A62" s="43"/>
      <c r="B62" s="15" t="s">
        <v>27</v>
      </c>
      <c r="C62" s="12">
        <v>2866</v>
      </c>
      <c r="D62" s="12">
        <v>0</v>
      </c>
      <c r="E62" s="12">
        <v>0</v>
      </c>
      <c r="F62" s="12">
        <v>35</v>
      </c>
      <c r="G62" s="12">
        <v>1.2</v>
      </c>
      <c r="H62" s="12">
        <v>217</v>
      </c>
      <c r="I62" s="12">
        <v>7.6</v>
      </c>
      <c r="J62" s="12"/>
      <c r="K62" s="12"/>
      <c r="L62" s="12">
        <v>1258</v>
      </c>
      <c r="M62" s="12">
        <v>43.9</v>
      </c>
      <c r="N62" s="12">
        <v>610</v>
      </c>
      <c r="O62" s="12">
        <v>21.3</v>
      </c>
      <c r="P62" s="12"/>
      <c r="Q62" s="12"/>
      <c r="R62" s="12">
        <v>746</v>
      </c>
      <c r="S62" s="12">
        <v>26</v>
      </c>
      <c r="T62" s="1"/>
      <c r="U62" s="1">
        <f t="shared" si="2"/>
        <v>2866</v>
      </c>
      <c r="V62" s="4">
        <f t="shared" si="3"/>
        <v>100</v>
      </c>
    </row>
    <row r="63" spans="1:22" x14ac:dyDescent="0.25">
      <c r="A63" s="43"/>
      <c r="B63" s="15" t="s">
        <v>33</v>
      </c>
      <c r="C63" s="12">
        <v>83</v>
      </c>
      <c r="D63" s="12">
        <v>0</v>
      </c>
      <c r="E63" s="12">
        <v>0</v>
      </c>
      <c r="F63" s="12">
        <v>2</v>
      </c>
      <c r="G63" s="12">
        <v>2.41</v>
      </c>
      <c r="H63" s="12">
        <v>34</v>
      </c>
      <c r="I63" s="12">
        <v>40.96</v>
      </c>
      <c r="J63" s="12"/>
      <c r="K63" s="12"/>
      <c r="L63" s="12">
        <v>36</v>
      </c>
      <c r="M63" s="12">
        <v>43.37</v>
      </c>
      <c r="N63" s="12">
        <v>6</v>
      </c>
      <c r="O63" s="12">
        <v>7.23</v>
      </c>
      <c r="P63" s="12"/>
      <c r="Q63" s="12"/>
      <c r="R63" s="12">
        <v>5</v>
      </c>
      <c r="S63" s="12">
        <v>6.02</v>
      </c>
      <c r="T63" s="47" t="s">
        <v>34</v>
      </c>
      <c r="U63" s="1">
        <f t="shared" si="2"/>
        <v>83</v>
      </c>
      <c r="V63" s="53">
        <f t="shared" si="3"/>
        <v>99.990000000000009</v>
      </c>
    </row>
    <row r="64" spans="1:22" x14ac:dyDescent="0.25">
      <c r="A64" s="44"/>
      <c r="B64" s="15" t="s">
        <v>43</v>
      </c>
      <c r="C64" s="10">
        <f>SUM(C59:C63)</f>
        <v>5915</v>
      </c>
      <c r="D64" s="10">
        <f t="shared" ref="D64:R64" si="7">SUM(D59:D63)</f>
        <v>4</v>
      </c>
      <c r="E64" s="10">
        <f>(D64/C64)*100</f>
        <v>6.76246830092984E-2</v>
      </c>
      <c r="F64" s="10">
        <f t="shared" si="7"/>
        <v>176</v>
      </c>
      <c r="G64" s="10">
        <f>(F64/C64)*100</f>
        <v>2.9754860524091291</v>
      </c>
      <c r="H64" s="10">
        <f t="shared" si="7"/>
        <v>837</v>
      </c>
      <c r="I64" s="18">
        <f>(H64/C64)*100</f>
        <v>14.150464919695688</v>
      </c>
      <c r="J64" s="10">
        <f t="shared" si="7"/>
        <v>0</v>
      </c>
      <c r="K64" s="10">
        <f>(J64/C64)*100</f>
        <v>0</v>
      </c>
      <c r="L64" s="10">
        <f t="shared" si="7"/>
        <v>2658</v>
      </c>
      <c r="M64" s="10">
        <f>(L64/C64)*100</f>
        <v>44.936601859678781</v>
      </c>
      <c r="N64" s="10">
        <f t="shared" si="7"/>
        <v>1145</v>
      </c>
      <c r="O64" s="10">
        <f>(N64/C64)*100</f>
        <v>19.357565511411664</v>
      </c>
      <c r="P64" s="10">
        <f t="shared" si="7"/>
        <v>0</v>
      </c>
      <c r="Q64" s="10">
        <f>(P64/C64)*100</f>
        <v>0</v>
      </c>
      <c r="R64" s="10">
        <f t="shared" si="7"/>
        <v>1095</v>
      </c>
      <c r="S64" s="10">
        <f>(R64/C64)*100</f>
        <v>18.512256973795434</v>
      </c>
      <c r="T64" s="5"/>
      <c r="U64" s="1">
        <f t="shared" si="2"/>
        <v>5915</v>
      </c>
      <c r="V64" s="4">
        <f t="shared" si="3"/>
        <v>99.999999999999986</v>
      </c>
    </row>
    <row r="65" spans="1:22" x14ac:dyDescent="0.25">
      <c r="A65" s="39"/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1"/>
      <c r="T65" s="5"/>
      <c r="U65" s="1">
        <f t="shared" si="2"/>
        <v>0</v>
      </c>
      <c r="V65" s="4">
        <f t="shared" si="3"/>
        <v>0</v>
      </c>
    </row>
    <row r="66" spans="1:22" x14ac:dyDescent="0.25">
      <c r="A66" s="12"/>
      <c r="B66" s="15" t="s">
        <v>41</v>
      </c>
      <c r="C66" s="10">
        <f>C57+C64</f>
        <v>7163</v>
      </c>
      <c r="D66" s="10">
        <f t="shared" ref="D66:R66" si="8">D57+D64</f>
        <v>4</v>
      </c>
      <c r="E66" s="10">
        <f>(D66/C66)*100</f>
        <v>5.5842524082088514E-2</v>
      </c>
      <c r="F66" s="10">
        <f t="shared" si="8"/>
        <v>202</v>
      </c>
      <c r="G66" s="10">
        <f>(F66/C66)*100</f>
        <v>2.8200474661454695</v>
      </c>
      <c r="H66" s="10">
        <f t="shared" si="8"/>
        <v>912</v>
      </c>
      <c r="I66" s="10">
        <f>(H66/C66)*100</f>
        <v>12.73209549071618</v>
      </c>
      <c r="J66" s="10">
        <f t="shared" si="8"/>
        <v>0</v>
      </c>
      <c r="K66" s="10">
        <f>(J66/C66)*100</f>
        <v>0</v>
      </c>
      <c r="L66" s="10">
        <f t="shared" si="8"/>
        <v>2998</v>
      </c>
      <c r="M66" s="10">
        <f>(L66/C66)*100</f>
        <v>41.85397179952534</v>
      </c>
      <c r="N66" s="10">
        <f t="shared" si="8"/>
        <v>1412</v>
      </c>
      <c r="O66" s="10">
        <f>(N66/C66)*100</f>
        <v>19.712411000977244</v>
      </c>
      <c r="P66" s="10">
        <f t="shared" si="8"/>
        <v>0</v>
      </c>
      <c r="Q66" s="10">
        <f>(P66/C66)*100</f>
        <v>0</v>
      </c>
      <c r="R66" s="10">
        <f t="shared" si="8"/>
        <v>1635</v>
      </c>
      <c r="S66" s="10">
        <f>(R66/C66)*100</f>
        <v>22.82563171855368</v>
      </c>
      <c r="T66" s="1"/>
      <c r="U66" s="1">
        <f t="shared" si="2"/>
        <v>7163</v>
      </c>
      <c r="V66" s="4">
        <f t="shared" si="3"/>
        <v>100</v>
      </c>
    </row>
    <row r="67" spans="1:22" x14ac:dyDescent="0.25">
      <c r="A67" s="1"/>
      <c r="B67" s="45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>
        <f t="shared" si="2"/>
        <v>0</v>
      </c>
      <c r="V67" s="4">
        <f t="shared" si="3"/>
        <v>0</v>
      </c>
    </row>
    <row r="68" spans="1:22" x14ac:dyDescent="0.25">
      <c r="A68" s="1"/>
      <c r="B68" s="45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>
        <f t="shared" si="2"/>
        <v>0</v>
      </c>
      <c r="V68" s="4">
        <f t="shared" si="3"/>
        <v>0</v>
      </c>
    </row>
    <row r="69" spans="1:22" x14ac:dyDescent="0.25">
      <c r="A69" s="5" t="s">
        <v>35</v>
      </c>
      <c r="B69" s="1"/>
      <c r="C69" s="2" t="s">
        <v>30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>
        <f t="shared" si="2"/>
        <v>0</v>
      </c>
      <c r="V69" s="4">
        <f t="shared" si="3"/>
        <v>0</v>
      </c>
    </row>
    <row r="70" spans="1:22" x14ac:dyDescent="0.25">
      <c r="A70" s="5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>
        <f t="shared" si="2"/>
        <v>0</v>
      </c>
      <c r="V70" s="4">
        <f t="shared" si="3"/>
        <v>0</v>
      </c>
    </row>
    <row r="71" spans="1:22" x14ac:dyDescent="0.25">
      <c r="A71" s="5" t="s">
        <v>37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>
        <f t="shared" si="2"/>
        <v>0</v>
      </c>
      <c r="V71" s="4">
        <f t="shared" si="3"/>
        <v>0</v>
      </c>
    </row>
    <row r="72" spans="1:22" x14ac:dyDescent="0.25">
      <c r="A72" s="14" t="s">
        <v>3</v>
      </c>
      <c r="B72" s="14" t="s">
        <v>1</v>
      </c>
      <c r="C72" s="14" t="s">
        <v>2</v>
      </c>
      <c r="D72" s="14" t="s">
        <v>4</v>
      </c>
      <c r="E72" s="14" t="s">
        <v>12</v>
      </c>
      <c r="F72" s="14" t="s">
        <v>10</v>
      </c>
      <c r="G72" s="14" t="s">
        <v>12</v>
      </c>
      <c r="H72" s="14" t="s">
        <v>5</v>
      </c>
      <c r="I72" s="14" t="s">
        <v>12</v>
      </c>
      <c r="J72" s="14" t="s">
        <v>6</v>
      </c>
      <c r="K72" s="14" t="s">
        <v>12</v>
      </c>
      <c r="L72" s="14" t="s">
        <v>7</v>
      </c>
      <c r="M72" s="14" t="s">
        <v>12</v>
      </c>
      <c r="N72" s="14" t="s">
        <v>22</v>
      </c>
      <c r="O72" s="14" t="s">
        <v>12</v>
      </c>
      <c r="P72" s="14" t="s">
        <v>8</v>
      </c>
      <c r="Q72" s="14" t="s">
        <v>12</v>
      </c>
      <c r="R72" s="14" t="s">
        <v>9</v>
      </c>
      <c r="S72" s="14" t="s">
        <v>12</v>
      </c>
      <c r="T72" s="1"/>
      <c r="U72" s="1" t="e">
        <f t="shared" si="2"/>
        <v>#VALUE!</v>
      </c>
      <c r="V72" s="4" t="e">
        <f t="shared" si="3"/>
        <v>#VALUE!</v>
      </c>
    </row>
    <row r="73" spans="1:22" ht="15" customHeight="1" x14ac:dyDescent="0.25">
      <c r="A73" s="42" t="s">
        <v>45</v>
      </c>
      <c r="B73" s="15" t="s">
        <v>17</v>
      </c>
      <c r="C73" s="50">
        <v>40</v>
      </c>
      <c r="D73" s="50">
        <v>0</v>
      </c>
      <c r="E73" s="50">
        <v>0</v>
      </c>
      <c r="F73" s="50">
        <v>3</v>
      </c>
      <c r="G73" s="51">
        <v>7.5</v>
      </c>
      <c r="H73" s="50">
        <v>16</v>
      </c>
      <c r="I73" s="50">
        <v>40</v>
      </c>
      <c r="J73" s="50">
        <v>11</v>
      </c>
      <c r="K73" s="51">
        <v>27.5</v>
      </c>
      <c r="L73" s="50">
        <v>4</v>
      </c>
      <c r="M73" s="51">
        <v>10.01</v>
      </c>
      <c r="N73" s="50"/>
      <c r="O73" s="50"/>
      <c r="P73" s="50">
        <v>4</v>
      </c>
      <c r="Q73" s="50">
        <v>10</v>
      </c>
      <c r="R73" s="48">
        <v>2</v>
      </c>
      <c r="S73" s="49">
        <v>4.99</v>
      </c>
      <c r="T73" s="1"/>
      <c r="U73" s="1">
        <f t="shared" si="2"/>
        <v>40</v>
      </c>
      <c r="V73" s="4">
        <f t="shared" si="3"/>
        <v>100</v>
      </c>
    </row>
    <row r="74" spans="1:22" x14ac:dyDescent="0.25">
      <c r="A74" s="43"/>
      <c r="B74" s="15" t="s">
        <v>14</v>
      </c>
      <c r="C74" s="12">
        <v>126</v>
      </c>
      <c r="D74" s="12">
        <v>0</v>
      </c>
      <c r="E74" s="12">
        <v>0</v>
      </c>
      <c r="F74" s="12">
        <v>5</v>
      </c>
      <c r="G74" s="12">
        <v>3.97</v>
      </c>
      <c r="H74" s="12">
        <v>14</v>
      </c>
      <c r="I74" s="12">
        <v>11.11</v>
      </c>
      <c r="J74" s="12">
        <v>29</v>
      </c>
      <c r="K74" s="12">
        <v>23.02</v>
      </c>
      <c r="L74" s="12">
        <v>29</v>
      </c>
      <c r="M74" s="12">
        <v>23.02</v>
      </c>
      <c r="N74" s="12"/>
      <c r="O74" s="12"/>
      <c r="P74" s="12">
        <v>7</v>
      </c>
      <c r="Q74" s="12">
        <v>5.56</v>
      </c>
      <c r="R74" s="12">
        <v>42</v>
      </c>
      <c r="S74" s="12">
        <v>33.32</v>
      </c>
      <c r="T74" s="1"/>
      <c r="U74" s="1">
        <f t="shared" si="2"/>
        <v>126</v>
      </c>
      <c r="V74" s="52">
        <f t="shared" si="3"/>
        <v>100</v>
      </c>
    </row>
    <row r="75" spans="1:22" ht="29.25" x14ac:dyDescent="0.25">
      <c r="A75" s="43"/>
      <c r="B75" s="17" t="s">
        <v>18</v>
      </c>
      <c r="C75" s="12">
        <v>94</v>
      </c>
      <c r="D75" s="12">
        <v>0</v>
      </c>
      <c r="E75" s="12">
        <v>0</v>
      </c>
      <c r="F75" s="12">
        <v>3</v>
      </c>
      <c r="G75" s="12">
        <v>3.19</v>
      </c>
      <c r="H75" s="12">
        <v>29</v>
      </c>
      <c r="I75" s="12">
        <v>30.85</v>
      </c>
      <c r="J75" s="12">
        <v>39</v>
      </c>
      <c r="K75" s="12">
        <v>41.49</v>
      </c>
      <c r="L75" s="12">
        <v>6</v>
      </c>
      <c r="M75" s="12">
        <v>6.38</v>
      </c>
      <c r="N75" s="12"/>
      <c r="O75" s="12"/>
      <c r="P75" s="12">
        <v>7</v>
      </c>
      <c r="Q75" s="12">
        <v>7.45</v>
      </c>
      <c r="R75" s="12">
        <v>10</v>
      </c>
      <c r="S75" s="12">
        <v>10.64</v>
      </c>
      <c r="T75" s="1"/>
      <c r="U75" s="1">
        <f t="shared" si="2"/>
        <v>94</v>
      </c>
      <c r="V75" s="52">
        <f t="shared" si="3"/>
        <v>100</v>
      </c>
    </row>
    <row r="76" spans="1:22" x14ac:dyDescent="0.25">
      <c r="A76" s="43"/>
      <c r="B76" s="19" t="s">
        <v>20</v>
      </c>
      <c r="C76" s="12">
        <v>224</v>
      </c>
      <c r="D76" s="12">
        <v>0</v>
      </c>
      <c r="E76" s="12">
        <v>0</v>
      </c>
      <c r="F76" s="12">
        <v>9</v>
      </c>
      <c r="G76" s="12">
        <v>4</v>
      </c>
      <c r="H76" s="12">
        <v>54</v>
      </c>
      <c r="I76" s="12">
        <v>24.1</v>
      </c>
      <c r="J76" s="12">
        <v>83</v>
      </c>
      <c r="K76" s="12">
        <v>37.1</v>
      </c>
      <c r="L76" s="12">
        <v>15</v>
      </c>
      <c r="M76" s="12">
        <v>6.7</v>
      </c>
      <c r="N76" s="12"/>
      <c r="O76" s="12"/>
      <c r="P76" s="12">
        <v>6</v>
      </c>
      <c r="Q76" s="12">
        <v>2.7</v>
      </c>
      <c r="R76" s="12">
        <v>57</v>
      </c>
      <c r="S76" s="12">
        <v>25.4</v>
      </c>
      <c r="T76" s="1"/>
      <c r="U76" s="1">
        <f t="shared" si="2"/>
        <v>224</v>
      </c>
      <c r="V76" s="4">
        <f t="shared" si="3"/>
        <v>100</v>
      </c>
    </row>
    <row r="77" spans="1:22" x14ac:dyDescent="0.25">
      <c r="A77" s="43"/>
      <c r="B77" s="19" t="s">
        <v>15</v>
      </c>
      <c r="C77" s="12">
        <v>377</v>
      </c>
      <c r="D77" s="12">
        <v>2</v>
      </c>
      <c r="E77" s="12">
        <v>0.5</v>
      </c>
      <c r="F77" s="12">
        <v>19</v>
      </c>
      <c r="G77" s="12">
        <v>5</v>
      </c>
      <c r="H77" s="12">
        <v>55</v>
      </c>
      <c r="I77" s="12">
        <v>14.6</v>
      </c>
      <c r="J77" s="12">
        <v>90</v>
      </c>
      <c r="K77" s="12">
        <v>23.9</v>
      </c>
      <c r="L77" s="12">
        <v>75</v>
      </c>
      <c r="M77" s="12">
        <v>19.899999999999999</v>
      </c>
      <c r="N77" s="12"/>
      <c r="O77" s="12"/>
      <c r="P77" s="12">
        <v>42</v>
      </c>
      <c r="Q77" s="12">
        <v>11.1</v>
      </c>
      <c r="R77" s="12">
        <v>94</v>
      </c>
      <c r="S77" s="12">
        <v>24.9</v>
      </c>
      <c r="T77" s="1"/>
      <c r="U77" s="1">
        <f t="shared" ref="U77:U84" si="9">D77+F77+H77+J77+L77+N77+P77+R77</f>
        <v>377</v>
      </c>
      <c r="V77" s="53">
        <f t="shared" ref="V77:V84" si="10">E77+G77+I77+K77+M77+O77+Q77+S77</f>
        <v>99.9</v>
      </c>
    </row>
    <row r="78" spans="1:22" x14ac:dyDescent="0.25">
      <c r="A78" s="44"/>
      <c r="B78" s="10" t="s">
        <v>39</v>
      </c>
      <c r="C78" s="10">
        <f>SUM(C73:C77)</f>
        <v>861</v>
      </c>
      <c r="D78" s="10">
        <f>SUM(D73:D77)</f>
        <v>2</v>
      </c>
      <c r="E78" s="18">
        <f>(D78/C78)*100</f>
        <v>0.23228803716608595</v>
      </c>
      <c r="F78" s="10">
        <f>SUM(F73:F77)</f>
        <v>39</v>
      </c>
      <c r="G78" s="18">
        <f>(F78/C78)*100</f>
        <v>4.529616724738676</v>
      </c>
      <c r="H78" s="10">
        <f>SUM(H73:H77)</f>
        <v>168</v>
      </c>
      <c r="I78" s="18">
        <f>(H78/C78)*100</f>
        <v>19.512195121951219</v>
      </c>
      <c r="J78" s="10">
        <f>SUM(J73:J77)</f>
        <v>252</v>
      </c>
      <c r="K78" s="18">
        <f>(J78/C78)*100</f>
        <v>29.268292682926827</v>
      </c>
      <c r="L78" s="10">
        <f>SUM(L73:L77)</f>
        <v>129</v>
      </c>
      <c r="M78" s="18">
        <f>(L78/C78)*100</f>
        <v>14.982578397212542</v>
      </c>
      <c r="N78" s="10">
        <f>SUM(N73:N77)</f>
        <v>0</v>
      </c>
      <c r="O78" s="18">
        <f>(N78/C78)*100</f>
        <v>0</v>
      </c>
      <c r="P78" s="10">
        <f>SUM(P73:P77)</f>
        <v>66</v>
      </c>
      <c r="Q78" s="18">
        <f>(P78/C78)*100</f>
        <v>7.6655052264808354</v>
      </c>
      <c r="R78" s="10">
        <f>SUM(R73:R77)</f>
        <v>205</v>
      </c>
      <c r="S78" s="18">
        <f>(R78/C78)*100</f>
        <v>23.809523809523807</v>
      </c>
      <c r="T78" s="1"/>
      <c r="U78" s="1">
        <f t="shared" si="9"/>
        <v>861</v>
      </c>
      <c r="V78" s="4">
        <f t="shared" si="10"/>
        <v>99.999999999999986</v>
      </c>
    </row>
    <row r="79" spans="1:22" x14ac:dyDescent="0.25">
      <c r="A79" s="39"/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1"/>
      <c r="T79" s="1"/>
      <c r="U79" s="1">
        <f t="shared" si="9"/>
        <v>0</v>
      </c>
      <c r="V79" s="4">
        <f t="shared" si="10"/>
        <v>0</v>
      </c>
    </row>
    <row r="80" spans="1:22" x14ac:dyDescent="0.25">
      <c r="A80" s="42" t="s">
        <v>46</v>
      </c>
      <c r="B80" s="15" t="s">
        <v>25</v>
      </c>
      <c r="C80" s="12">
        <v>37</v>
      </c>
      <c r="D80" s="12">
        <v>0</v>
      </c>
      <c r="E80" s="12">
        <v>0</v>
      </c>
      <c r="F80" s="12">
        <v>6</v>
      </c>
      <c r="G80" s="12">
        <v>16.2</v>
      </c>
      <c r="H80" s="12">
        <v>16</v>
      </c>
      <c r="I80" s="12">
        <v>43.2</v>
      </c>
      <c r="J80" s="12">
        <v>13</v>
      </c>
      <c r="K80" s="12">
        <v>35.1</v>
      </c>
      <c r="L80" s="12">
        <v>1</v>
      </c>
      <c r="M80" s="12">
        <v>2.7</v>
      </c>
      <c r="N80" s="12"/>
      <c r="O80" s="12"/>
      <c r="P80" s="12">
        <v>0</v>
      </c>
      <c r="Q80" s="12">
        <v>0</v>
      </c>
      <c r="R80" s="12">
        <v>1</v>
      </c>
      <c r="S80" s="12">
        <v>2.7</v>
      </c>
      <c r="T80" s="1"/>
      <c r="U80" s="1">
        <f t="shared" si="9"/>
        <v>37</v>
      </c>
      <c r="V80" s="53">
        <f t="shared" si="10"/>
        <v>99.9</v>
      </c>
    </row>
    <row r="81" spans="1:22" x14ac:dyDescent="0.25">
      <c r="A81" s="43"/>
      <c r="B81" s="15" t="s">
        <v>26</v>
      </c>
      <c r="C81" s="12">
        <v>79</v>
      </c>
      <c r="D81" s="12">
        <v>0</v>
      </c>
      <c r="E81" s="12">
        <v>0</v>
      </c>
      <c r="F81" s="12">
        <v>2</v>
      </c>
      <c r="G81" s="12">
        <v>2.5</v>
      </c>
      <c r="H81" s="12">
        <v>22</v>
      </c>
      <c r="I81" s="12">
        <v>27.8</v>
      </c>
      <c r="J81" s="12">
        <v>28</v>
      </c>
      <c r="K81" s="12">
        <v>35.4</v>
      </c>
      <c r="L81" s="12">
        <v>10</v>
      </c>
      <c r="M81" s="12">
        <v>12.7</v>
      </c>
      <c r="N81" s="12"/>
      <c r="O81" s="12"/>
      <c r="P81" s="12">
        <v>3</v>
      </c>
      <c r="Q81" s="12">
        <v>3.8</v>
      </c>
      <c r="R81" s="12">
        <v>14</v>
      </c>
      <c r="S81" s="12">
        <v>17.7</v>
      </c>
      <c r="T81" s="1"/>
      <c r="U81" s="1">
        <f t="shared" si="9"/>
        <v>79</v>
      </c>
      <c r="V81" s="53">
        <f t="shared" si="10"/>
        <v>99.9</v>
      </c>
    </row>
    <row r="82" spans="1:22" x14ac:dyDescent="0.25">
      <c r="A82" s="44"/>
      <c r="B82" s="15" t="s">
        <v>43</v>
      </c>
      <c r="C82" s="10">
        <f>SUM(C80:C81)</f>
        <v>116</v>
      </c>
      <c r="D82" s="10">
        <f>SUM(D80:D81)</f>
        <v>0</v>
      </c>
      <c r="E82" s="31">
        <f>(D82/C82)*100</f>
        <v>0</v>
      </c>
      <c r="F82" s="10">
        <f>SUM(F80:F81)</f>
        <v>8</v>
      </c>
      <c r="G82" s="18">
        <f>(F82/C82)*100</f>
        <v>6.8965517241379306</v>
      </c>
      <c r="H82" s="10">
        <f>SUM(H80:H81)</f>
        <v>38</v>
      </c>
      <c r="I82" s="18">
        <f>(H82/C82)*100</f>
        <v>32.758620689655174</v>
      </c>
      <c r="J82" s="10">
        <f>SUM(J80:J81)</f>
        <v>41</v>
      </c>
      <c r="K82" s="18">
        <f>(J82/C82)*100</f>
        <v>35.344827586206897</v>
      </c>
      <c r="L82" s="10">
        <f>SUM(L80:L81)</f>
        <v>11</v>
      </c>
      <c r="M82" s="18">
        <f>(L82/C82)*100</f>
        <v>9.4827586206896548</v>
      </c>
      <c r="N82" s="10">
        <f>SUM(N80:N81)</f>
        <v>0</v>
      </c>
      <c r="O82" s="18">
        <f>(N82/C82)*100</f>
        <v>0</v>
      </c>
      <c r="P82" s="10">
        <f>SUM(P80:P81)</f>
        <v>3</v>
      </c>
      <c r="Q82" s="18">
        <f>(P82/C82)*100</f>
        <v>2.5862068965517242</v>
      </c>
      <c r="R82" s="10">
        <f>SUM(R80:R81)</f>
        <v>15</v>
      </c>
      <c r="S82" s="18">
        <f>(R82/C82)*100</f>
        <v>12.931034482758621</v>
      </c>
      <c r="T82" s="1"/>
      <c r="U82" s="1">
        <f t="shared" si="9"/>
        <v>116</v>
      </c>
      <c r="V82" s="53">
        <f t="shared" si="10"/>
        <v>100</v>
      </c>
    </row>
    <row r="83" spans="1:22" x14ac:dyDescent="0.25">
      <c r="A83" s="39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1"/>
      <c r="T83" s="1"/>
      <c r="U83" s="1">
        <f t="shared" si="9"/>
        <v>0</v>
      </c>
      <c r="V83" s="4">
        <f t="shared" si="10"/>
        <v>0</v>
      </c>
    </row>
    <row r="84" spans="1:22" x14ac:dyDescent="0.25">
      <c r="A84" s="12"/>
      <c r="B84" s="15" t="s">
        <v>41</v>
      </c>
      <c r="C84" s="10">
        <f>C78+C82</f>
        <v>977</v>
      </c>
      <c r="D84" s="10">
        <f>D78+D82</f>
        <v>2</v>
      </c>
      <c r="E84" s="18">
        <f>(D84/C84)*100</f>
        <v>0.20470829068577279</v>
      </c>
      <c r="F84" s="10">
        <f>F78+F82</f>
        <v>47</v>
      </c>
      <c r="G84" s="18">
        <f>(F84/C84)*100</f>
        <v>4.8106448311156607</v>
      </c>
      <c r="H84" s="10">
        <f>H78+H82</f>
        <v>206</v>
      </c>
      <c r="I84" s="18">
        <f>(H84/C84)*100</f>
        <v>21.084953940634595</v>
      </c>
      <c r="J84" s="10">
        <f>J78+J82</f>
        <v>293</v>
      </c>
      <c r="K84" s="18">
        <f>(J84/C84)*100</f>
        <v>29.989764585465711</v>
      </c>
      <c r="L84" s="10">
        <f>L78+L82</f>
        <v>140</v>
      </c>
      <c r="M84" s="18">
        <f>(L84/C84)*100</f>
        <v>14.329580348004095</v>
      </c>
      <c r="N84" s="10">
        <f>N78+N82</f>
        <v>0</v>
      </c>
      <c r="O84" s="18">
        <f>(N84/C84)*100</f>
        <v>0</v>
      </c>
      <c r="P84" s="10">
        <f>P78+P82</f>
        <v>69</v>
      </c>
      <c r="Q84" s="18">
        <f>(P84/C84)*100</f>
        <v>7.0624360286591612</v>
      </c>
      <c r="R84" s="10">
        <f>R78+R82</f>
        <v>220</v>
      </c>
      <c r="S84" s="18">
        <f>(R84/C84)*100</f>
        <v>22.517911975435005</v>
      </c>
      <c r="T84" s="1"/>
      <c r="U84" s="1">
        <f t="shared" si="9"/>
        <v>977</v>
      </c>
      <c r="V84" s="4">
        <f t="shared" si="10"/>
        <v>100</v>
      </c>
    </row>
    <row r="85" spans="1:2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9" spans="1:22" ht="18.75" x14ac:dyDescent="0.25">
      <c r="C89" s="8"/>
      <c r="D89" s="8"/>
      <c r="E89" s="8"/>
      <c r="F89" s="8"/>
    </row>
    <row r="90" spans="1:22" ht="18.75" x14ac:dyDescent="0.25">
      <c r="C90" s="8"/>
      <c r="D90" s="8"/>
      <c r="E90" s="8"/>
      <c r="F90" s="8"/>
    </row>
    <row r="91" spans="1:22" ht="18.75" x14ac:dyDescent="0.25">
      <c r="C91" s="8"/>
      <c r="D91" s="8"/>
      <c r="E91" s="8"/>
      <c r="F91" s="8"/>
    </row>
    <row r="92" spans="1:22" ht="18.75" x14ac:dyDescent="0.25">
      <c r="C92" s="8"/>
      <c r="D92" s="8"/>
      <c r="E92" s="8"/>
      <c r="F92" s="8"/>
      <c r="U92">
        <f>(6/37)*100</f>
        <v>16.216216216216218</v>
      </c>
    </row>
    <row r="93" spans="1:22" ht="18.75" x14ac:dyDescent="0.25">
      <c r="C93" s="8"/>
      <c r="D93" s="8"/>
      <c r="E93" s="8"/>
      <c r="F93" s="8"/>
    </row>
    <row r="94" spans="1:22" ht="18.75" x14ac:dyDescent="0.25">
      <c r="C94" s="8"/>
      <c r="D94" s="8"/>
      <c r="E94" s="8"/>
      <c r="F94" s="8"/>
    </row>
    <row r="95" spans="1:22" ht="18.75" x14ac:dyDescent="0.25">
      <c r="C95" s="8"/>
      <c r="D95" s="8"/>
      <c r="E95" s="8"/>
      <c r="F95" s="8"/>
    </row>
    <row r="96" spans="1:22" ht="18.75" x14ac:dyDescent="0.25">
      <c r="C96" s="8"/>
      <c r="D96" s="8"/>
      <c r="E96" s="8"/>
      <c r="F96" s="8"/>
    </row>
    <row r="97" spans="3:6" x14ac:dyDescent="0.25">
      <c r="C97" s="9"/>
      <c r="D97" s="9"/>
      <c r="E97" s="9"/>
      <c r="F97" s="9"/>
    </row>
  </sheetData>
  <mergeCells count="20">
    <mergeCell ref="A65:S65"/>
    <mergeCell ref="A73:A78"/>
    <mergeCell ref="A80:A82"/>
    <mergeCell ref="A79:S79"/>
    <mergeCell ref="A83:S83"/>
    <mergeCell ref="A31:S31"/>
    <mergeCell ref="A45:S45"/>
    <mergeCell ref="A49:S49"/>
    <mergeCell ref="A55:A57"/>
    <mergeCell ref="A59:A64"/>
    <mergeCell ref="A58:S58"/>
    <mergeCell ref="A39:A44"/>
    <mergeCell ref="A46:A48"/>
    <mergeCell ref="A7:A12"/>
    <mergeCell ref="A13:S13"/>
    <mergeCell ref="A14:A16"/>
    <mergeCell ref="A17:S17"/>
    <mergeCell ref="A22:A24"/>
    <mergeCell ref="A26:A30"/>
    <mergeCell ref="A25:S25"/>
  </mergeCells>
  <pageMargins left="0.2" right="0.2" top="0.25" bottom="0.2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V70"/>
  <sheetViews>
    <sheetView workbookViewId="0">
      <selection activeCell="Y7" sqref="Y7"/>
    </sheetView>
  </sheetViews>
  <sheetFormatPr defaultRowHeight="15" x14ac:dyDescent="0.25"/>
  <cols>
    <col min="1" max="1" width="15.7109375" customWidth="1"/>
    <col min="2" max="2" width="23.5703125" customWidth="1"/>
    <col min="12" max="12" width="12.7109375" customWidth="1"/>
  </cols>
  <sheetData>
    <row r="2" spans="1:22" x14ac:dyDescent="0.25">
      <c r="A2" s="5" t="s">
        <v>0</v>
      </c>
      <c r="B2" s="2" t="s">
        <v>32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13" t="s">
        <v>3</v>
      </c>
      <c r="B4" s="14" t="s">
        <v>1</v>
      </c>
      <c r="C4" s="22" t="s">
        <v>2</v>
      </c>
      <c r="D4" s="22" t="s">
        <v>4</v>
      </c>
      <c r="E4" s="22" t="s">
        <v>12</v>
      </c>
      <c r="F4" s="22" t="s">
        <v>10</v>
      </c>
      <c r="G4" s="22" t="s">
        <v>12</v>
      </c>
      <c r="H4" s="22" t="s">
        <v>5</v>
      </c>
      <c r="I4" s="22" t="s">
        <v>12</v>
      </c>
      <c r="J4" s="22" t="s">
        <v>6</v>
      </c>
      <c r="K4" s="22" t="s">
        <v>12</v>
      </c>
      <c r="L4" s="22" t="s">
        <v>7</v>
      </c>
      <c r="M4" s="22" t="s">
        <v>12</v>
      </c>
      <c r="N4" s="22" t="s">
        <v>22</v>
      </c>
      <c r="O4" s="22" t="s">
        <v>12</v>
      </c>
      <c r="P4" s="22" t="s">
        <v>8</v>
      </c>
      <c r="Q4" s="22" t="s">
        <v>12</v>
      </c>
      <c r="R4" s="22" t="s">
        <v>9</v>
      </c>
      <c r="S4" s="22" t="s">
        <v>12</v>
      </c>
      <c r="T4" s="1"/>
      <c r="U4" s="1"/>
      <c r="V4" s="1"/>
    </row>
    <row r="5" spans="1:22" x14ac:dyDescent="0.25">
      <c r="A5" s="12" t="s">
        <v>11</v>
      </c>
      <c r="B5" s="15" t="s">
        <v>17</v>
      </c>
      <c r="C5" s="12">
        <v>44</v>
      </c>
      <c r="D5" s="12">
        <v>0</v>
      </c>
      <c r="E5" s="12">
        <v>0</v>
      </c>
      <c r="F5" s="12">
        <v>1</v>
      </c>
      <c r="G5" s="16">
        <v>2.27</v>
      </c>
      <c r="H5" s="12">
        <v>10</v>
      </c>
      <c r="I5" s="12">
        <v>22.73</v>
      </c>
      <c r="J5" s="12">
        <v>16</v>
      </c>
      <c r="K5" s="12">
        <v>33.36</v>
      </c>
      <c r="L5" s="12">
        <v>6</v>
      </c>
      <c r="M5" s="12">
        <v>13.65</v>
      </c>
      <c r="N5" s="12"/>
      <c r="O5" s="12"/>
      <c r="P5" s="12">
        <v>3</v>
      </c>
      <c r="Q5" s="12">
        <v>6.82</v>
      </c>
      <c r="R5" s="12">
        <v>8</v>
      </c>
      <c r="S5" s="12">
        <v>18.170000000000002</v>
      </c>
      <c r="T5" s="1"/>
      <c r="U5" s="1"/>
      <c r="V5" s="1"/>
    </row>
    <row r="6" spans="1:22" x14ac:dyDescent="0.25">
      <c r="A6" s="12"/>
      <c r="B6" s="15" t="s">
        <v>14</v>
      </c>
      <c r="C6" s="12">
        <v>137</v>
      </c>
      <c r="D6" s="12">
        <v>0</v>
      </c>
      <c r="E6" s="12">
        <v>0</v>
      </c>
      <c r="F6" s="12">
        <v>3</v>
      </c>
      <c r="G6" s="12">
        <v>2.19</v>
      </c>
      <c r="H6" s="12">
        <v>13</v>
      </c>
      <c r="I6" s="12">
        <v>9.49</v>
      </c>
      <c r="J6" s="12">
        <v>36</v>
      </c>
      <c r="K6" s="12">
        <v>26.28</v>
      </c>
      <c r="L6" s="12">
        <v>35</v>
      </c>
      <c r="M6" s="12">
        <v>25.55</v>
      </c>
      <c r="N6" s="12"/>
      <c r="O6" s="12"/>
      <c r="P6" s="12">
        <v>6</v>
      </c>
      <c r="Q6" s="12">
        <v>4.38</v>
      </c>
      <c r="R6" s="12">
        <v>44</v>
      </c>
      <c r="S6" s="12">
        <v>32.11</v>
      </c>
      <c r="T6" s="1"/>
      <c r="U6" s="1"/>
      <c r="V6" s="1"/>
    </row>
    <row r="7" spans="1:22" ht="29.25" x14ac:dyDescent="0.25">
      <c r="A7" s="12"/>
      <c r="B7" s="17" t="s">
        <v>18</v>
      </c>
      <c r="C7" s="12">
        <v>108</v>
      </c>
      <c r="D7" s="12">
        <v>0</v>
      </c>
      <c r="E7" s="12">
        <v>0</v>
      </c>
      <c r="F7" s="12">
        <v>0</v>
      </c>
      <c r="G7" s="12">
        <v>0</v>
      </c>
      <c r="H7" s="12">
        <v>15</v>
      </c>
      <c r="I7" s="12">
        <v>13.89</v>
      </c>
      <c r="J7" s="12">
        <v>33</v>
      </c>
      <c r="K7" s="12">
        <v>30.56</v>
      </c>
      <c r="L7" s="12">
        <v>32</v>
      </c>
      <c r="M7" s="12">
        <v>29.63</v>
      </c>
      <c r="N7" s="12"/>
      <c r="O7" s="12"/>
      <c r="P7" s="12">
        <v>7</v>
      </c>
      <c r="Q7" s="12">
        <v>6.48</v>
      </c>
      <c r="R7" s="12">
        <v>21</v>
      </c>
      <c r="S7" s="12">
        <v>19.440000000000001</v>
      </c>
      <c r="T7" s="1"/>
      <c r="U7" s="1"/>
      <c r="V7" s="1"/>
    </row>
    <row r="8" spans="1:22" x14ac:dyDescent="0.25">
      <c r="A8" s="12"/>
      <c r="B8" s="17" t="s">
        <v>19</v>
      </c>
      <c r="C8" s="12">
        <v>70</v>
      </c>
      <c r="D8" s="12">
        <v>0</v>
      </c>
      <c r="E8" s="12">
        <v>0</v>
      </c>
      <c r="F8" s="12">
        <v>0</v>
      </c>
      <c r="G8" s="12">
        <v>0</v>
      </c>
      <c r="H8" s="12">
        <v>3</v>
      </c>
      <c r="I8" s="12">
        <v>4.29</v>
      </c>
      <c r="J8" s="12"/>
      <c r="K8" s="12"/>
      <c r="L8" s="12">
        <v>27</v>
      </c>
      <c r="M8" s="12">
        <v>38.57</v>
      </c>
      <c r="N8" s="12">
        <v>25</v>
      </c>
      <c r="O8" s="12">
        <v>35.71</v>
      </c>
      <c r="P8" s="12"/>
      <c r="Q8" s="12"/>
      <c r="R8" s="12">
        <v>15</v>
      </c>
      <c r="S8" s="12">
        <v>21.43</v>
      </c>
      <c r="T8" s="1"/>
      <c r="U8" s="1"/>
      <c r="V8" s="1"/>
    </row>
    <row r="9" spans="1:22" x14ac:dyDescent="0.25">
      <c r="A9" s="12"/>
      <c r="B9" s="15" t="s">
        <v>16</v>
      </c>
      <c r="C9" s="12">
        <v>1293</v>
      </c>
      <c r="D9" s="12">
        <v>0</v>
      </c>
      <c r="E9" s="12">
        <v>0</v>
      </c>
      <c r="F9" s="12">
        <v>11</v>
      </c>
      <c r="G9" s="12">
        <v>0.85</v>
      </c>
      <c r="H9" s="12">
        <v>38</v>
      </c>
      <c r="I9" s="12">
        <v>2.94</v>
      </c>
      <c r="J9" s="12"/>
      <c r="K9" s="12"/>
      <c r="L9" s="12">
        <v>333</v>
      </c>
      <c r="M9" s="12">
        <v>25.75</v>
      </c>
      <c r="N9" s="12">
        <v>449</v>
      </c>
      <c r="O9" s="12">
        <v>34.729999999999997</v>
      </c>
      <c r="P9" s="12"/>
      <c r="Q9" s="12"/>
      <c r="R9" s="12">
        <v>462</v>
      </c>
      <c r="S9" s="12">
        <v>35.729999999999997</v>
      </c>
      <c r="T9" s="1"/>
      <c r="U9" s="1"/>
      <c r="V9" s="1"/>
    </row>
    <row r="10" spans="1:22" x14ac:dyDescent="0.25">
      <c r="A10" s="12"/>
      <c r="B10" s="15" t="s">
        <v>20</v>
      </c>
      <c r="C10" s="12">
        <v>245</v>
      </c>
      <c r="D10" s="12">
        <v>0</v>
      </c>
      <c r="E10" s="12">
        <v>0</v>
      </c>
      <c r="F10" s="12">
        <v>4</v>
      </c>
      <c r="G10" s="12">
        <v>1.6</v>
      </c>
      <c r="H10" s="12">
        <v>40</v>
      </c>
      <c r="I10" s="12">
        <v>16.3</v>
      </c>
      <c r="J10" s="12">
        <v>54</v>
      </c>
      <c r="K10" s="12">
        <v>22</v>
      </c>
      <c r="L10" s="12">
        <v>65</v>
      </c>
      <c r="M10" s="12">
        <v>26.5</v>
      </c>
      <c r="N10" s="12"/>
      <c r="O10" s="12"/>
      <c r="P10" s="12">
        <v>19</v>
      </c>
      <c r="Q10" s="12">
        <v>7.8</v>
      </c>
      <c r="R10" s="12">
        <v>63</v>
      </c>
      <c r="S10" s="12">
        <v>25.7</v>
      </c>
      <c r="T10" s="1"/>
      <c r="U10" s="1"/>
      <c r="V10" s="1"/>
    </row>
    <row r="11" spans="1:22" x14ac:dyDescent="0.25">
      <c r="A11" s="12"/>
      <c r="B11" s="15" t="s">
        <v>15</v>
      </c>
      <c r="C11" s="12">
        <v>430</v>
      </c>
      <c r="D11" s="12">
        <v>2</v>
      </c>
      <c r="E11" s="12">
        <v>0.5</v>
      </c>
      <c r="F11" s="12">
        <v>19</v>
      </c>
      <c r="G11" s="12">
        <v>4.4000000000000004</v>
      </c>
      <c r="H11" s="12">
        <v>57</v>
      </c>
      <c r="I11" s="12">
        <v>13.3</v>
      </c>
      <c r="J11" s="12">
        <v>92</v>
      </c>
      <c r="K11" s="12">
        <v>21.4</v>
      </c>
      <c r="L11" s="12">
        <v>110</v>
      </c>
      <c r="M11" s="12">
        <v>25.6</v>
      </c>
      <c r="N11" s="12"/>
      <c r="O11" s="12"/>
      <c r="P11" s="12">
        <v>33</v>
      </c>
      <c r="Q11" s="12">
        <v>7.7</v>
      </c>
      <c r="R11" s="12">
        <v>117</v>
      </c>
      <c r="S11" s="12">
        <v>27.2</v>
      </c>
      <c r="T11" s="1"/>
      <c r="U11" s="1"/>
      <c r="V11" s="1"/>
    </row>
    <row r="12" spans="1:22" x14ac:dyDescent="0.25">
      <c r="A12" s="12"/>
      <c r="B12" s="10"/>
      <c r="C12" s="10">
        <f>SUM(C5:C11)</f>
        <v>2327</v>
      </c>
      <c r="D12" s="10">
        <f t="shared" ref="D12:R12" si="0">SUM(D5:D11)</f>
        <v>2</v>
      </c>
      <c r="E12" s="18">
        <f>(D12/C12)*100</f>
        <v>8.5947571981091542E-2</v>
      </c>
      <c r="F12" s="10">
        <f t="shared" si="0"/>
        <v>38</v>
      </c>
      <c r="G12" s="18">
        <f>(F12/C12)*100</f>
        <v>1.633003867640739</v>
      </c>
      <c r="H12" s="10">
        <f t="shared" si="0"/>
        <v>176</v>
      </c>
      <c r="I12" s="18">
        <f>(H12/C12)*100</f>
        <v>7.5633863343360543</v>
      </c>
      <c r="J12" s="10">
        <f t="shared" si="0"/>
        <v>231</v>
      </c>
      <c r="K12" s="18">
        <f>(J12/C12)*100</f>
        <v>9.9269445638160718</v>
      </c>
      <c r="L12" s="10">
        <f t="shared" si="0"/>
        <v>608</v>
      </c>
      <c r="M12" s="18">
        <f>(L12/C12)*100</f>
        <v>26.128061882251824</v>
      </c>
      <c r="N12" s="10">
        <f>SUM(N5:N11)</f>
        <v>474</v>
      </c>
      <c r="O12" s="18">
        <f>(N12/C12)*100</f>
        <v>20.369574559518693</v>
      </c>
      <c r="P12" s="10">
        <f t="shared" si="0"/>
        <v>68</v>
      </c>
      <c r="Q12" s="18">
        <f>(P12/C12)*100</f>
        <v>2.9222174473571121</v>
      </c>
      <c r="R12" s="10">
        <f t="shared" si="0"/>
        <v>730</v>
      </c>
      <c r="S12" s="18">
        <f>(R12/C12)*100</f>
        <v>31.370863773098414</v>
      </c>
      <c r="T12" s="1"/>
      <c r="U12" s="1"/>
      <c r="V12" s="1"/>
    </row>
    <row r="13" spans="1:22" x14ac:dyDescent="0.25">
      <c r="A13" s="12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"/>
      <c r="U13" s="1"/>
      <c r="V13" s="1"/>
    </row>
    <row r="14" spans="1:22" x14ac:dyDescent="0.25">
      <c r="A14" s="12" t="s">
        <v>13</v>
      </c>
      <c r="B14" s="15" t="s">
        <v>21</v>
      </c>
      <c r="C14" s="12">
        <v>1392</v>
      </c>
      <c r="D14" s="12">
        <v>0</v>
      </c>
      <c r="E14" s="12">
        <v>0</v>
      </c>
      <c r="F14" s="12">
        <v>28</v>
      </c>
      <c r="G14" s="12">
        <v>2</v>
      </c>
      <c r="H14" s="12">
        <v>163</v>
      </c>
      <c r="I14" s="12">
        <v>11.7</v>
      </c>
      <c r="J14" s="12"/>
      <c r="K14" s="12"/>
      <c r="L14" s="12">
        <v>595</v>
      </c>
      <c r="M14" s="12">
        <v>42.7</v>
      </c>
      <c r="N14" s="12">
        <v>415</v>
      </c>
      <c r="O14" s="12">
        <v>29.8</v>
      </c>
      <c r="P14" s="12"/>
      <c r="Q14" s="12"/>
      <c r="R14" s="12">
        <v>191</v>
      </c>
      <c r="S14" s="12">
        <v>13.7</v>
      </c>
      <c r="T14" s="1"/>
      <c r="U14" s="1"/>
      <c r="V14" s="1"/>
    </row>
    <row r="15" spans="1:22" x14ac:dyDescent="0.25">
      <c r="A15" s="12"/>
      <c r="B15" s="15" t="s">
        <v>23</v>
      </c>
      <c r="C15" s="12">
        <v>1775</v>
      </c>
      <c r="D15" s="12">
        <v>0</v>
      </c>
      <c r="E15" s="12">
        <v>0</v>
      </c>
      <c r="F15" s="12">
        <v>8</v>
      </c>
      <c r="G15" s="12">
        <v>0.5</v>
      </c>
      <c r="H15" s="12">
        <v>111</v>
      </c>
      <c r="I15" s="12">
        <v>6.3</v>
      </c>
      <c r="J15" s="12"/>
      <c r="K15" s="12"/>
      <c r="L15" s="12">
        <v>818</v>
      </c>
      <c r="M15" s="12">
        <v>46.1</v>
      </c>
      <c r="N15" s="12">
        <v>508</v>
      </c>
      <c r="O15" s="12">
        <v>28.6</v>
      </c>
      <c r="P15" s="12"/>
      <c r="Q15" s="12"/>
      <c r="R15" s="12">
        <v>330</v>
      </c>
      <c r="S15" s="12">
        <v>18.600000000000001</v>
      </c>
      <c r="T15" s="1"/>
      <c r="U15" s="1"/>
      <c r="V15" s="1"/>
    </row>
    <row r="16" spans="1:22" x14ac:dyDescent="0.25">
      <c r="A16" s="12"/>
      <c r="B16" s="19" t="s">
        <v>24</v>
      </c>
      <c r="C16" s="20">
        <v>48</v>
      </c>
      <c r="D16" s="21">
        <v>0</v>
      </c>
      <c r="E16" s="21">
        <v>0</v>
      </c>
      <c r="F16" s="21">
        <v>0</v>
      </c>
      <c r="G16" s="21">
        <v>0</v>
      </c>
      <c r="H16" s="21">
        <v>14</v>
      </c>
      <c r="I16" s="21">
        <v>29.2</v>
      </c>
      <c r="J16" s="21"/>
      <c r="K16" s="21"/>
      <c r="L16" s="21">
        <v>29</v>
      </c>
      <c r="M16" s="21">
        <v>60.4</v>
      </c>
      <c r="N16" s="21">
        <v>0</v>
      </c>
      <c r="O16" s="21">
        <v>0</v>
      </c>
      <c r="P16" s="21"/>
      <c r="Q16" s="21"/>
      <c r="R16" s="21">
        <v>5</v>
      </c>
      <c r="S16" s="21">
        <v>10.4</v>
      </c>
      <c r="T16" s="1"/>
      <c r="U16" s="1"/>
      <c r="V16" s="1"/>
    </row>
    <row r="17" spans="1:22" x14ac:dyDescent="0.25">
      <c r="A17" s="12"/>
      <c r="B17" s="15" t="s">
        <v>27</v>
      </c>
      <c r="C17" s="12">
        <v>2990</v>
      </c>
      <c r="D17" s="12">
        <v>1</v>
      </c>
      <c r="E17" s="12">
        <v>0.03</v>
      </c>
      <c r="F17" s="12">
        <v>26</v>
      </c>
      <c r="G17" s="12">
        <v>0.87</v>
      </c>
      <c r="H17" s="12">
        <v>254</v>
      </c>
      <c r="I17" s="12">
        <v>8.49</v>
      </c>
      <c r="J17" s="12"/>
      <c r="K17" s="12"/>
      <c r="L17" s="12">
        <v>1542</v>
      </c>
      <c r="M17" s="12">
        <v>51.57</v>
      </c>
      <c r="N17" s="12">
        <v>775</v>
      </c>
      <c r="O17" s="12">
        <v>25.92</v>
      </c>
      <c r="P17" s="12"/>
      <c r="Q17" s="12"/>
      <c r="R17" s="12">
        <v>392</v>
      </c>
      <c r="S17" s="12">
        <v>13.11</v>
      </c>
      <c r="T17" s="1"/>
      <c r="U17" s="1"/>
      <c r="V17" s="1"/>
    </row>
    <row r="18" spans="1:22" x14ac:dyDescent="0.25">
      <c r="A18" s="12"/>
      <c r="B18" s="15" t="s">
        <v>25</v>
      </c>
      <c r="C18" s="12">
        <v>38</v>
      </c>
      <c r="D18" s="12">
        <v>0</v>
      </c>
      <c r="E18" s="12">
        <v>0</v>
      </c>
      <c r="F18" s="12">
        <v>6</v>
      </c>
      <c r="G18" s="12">
        <v>15.8</v>
      </c>
      <c r="H18" s="12">
        <v>7</v>
      </c>
      <c r="I18" s="12">
        <v>18.399999999999999</v>
      </c>
      <c r="J18" s="12">
        <v>16</v>
      </c>
      <c r="K18" s="12">
        <v>42.1</v>
      </c>
      <c r="L18" s="12">
        <v>7</v>
      </c>
      <c r="M18" s="12">
        <v>18.399999999999999</v>
      </c>
      <c r="N18" s="12"/>
      <c r="O18" s="12"/>
      <c r="P18" s="12">
        <v>1</v>
      </c>
      <c r="Q18" s="12">
        <v>2.6</v>
      </c>
      <c r="R18" s="12">
        <v>1</v>
      </c>
      <c r="S18" s="12">
        <v>2.6</v>
      </c>
      <c r="T18" s="1"/>
      <c r="U18" s="1"/>
      <c r="V18" s="1"/>
    </row>
    <row r="19" spans="1:22" x14ac:dyDescent="0.25">
      <c r="A19" s="12"/>
      <c r="B19" s="15" t="s">
        <v>26</v>
      </c>
      <c r="C19" s="12">
        <v>98</v>
      </c>
      <c r="D19" s="12">
        <v>0</v>
      </c>
      <c r="E19" s="12">
        <v>0</v>
      </c>
      <c r="F19" s="12">
        <v>2</v>
      </c>
      <c r="G19" s="12">
        <v>2</v>
      </c>
      <c r="H19" s="12">
        <v>16</v>
      </c>
      <c r="I19" s="12">
        <v>16.3</v>
      </c>
      <c r="J19" s="12">
        <v>38</v>
      </c>
      <c r="K19" s="12">
        <v>38.799999999999997</v>
      </c>
      <c r="L19" s="12">
        <v>17</v>
      </c>
      <c r="M19" s="12">
        <v>17.3</v>
      </c>
      <c r="N19" s="12"/>
      <c r="O19" s="12"/>
      <c r="P19" s="12">
        <v>1</v>
      </c>
      <c r="Q19" s="12">
        <v>1</v>
      </c>
      <c r="R19" s="12">
        <v>24</v>
      </c>
      <c r="S19" s="12">
        <v>24.5</v>
      </c>
      <c r="T19" s="1"/>
      <c r="U19" s="1"/>
      <c r="V19" s="1"/>
    </row>
    <row r="20" spans="1:22" x14ac:dyDescent="0.25">
      <c r="A20" s="12"/>
      <c r="B20" s="12"/>
      <c r="C20" s="10">
        <f>SUM(C14:C19)</f>
        <v>6341</v>
      </c>
      <c r="D20" s="10">
        <f t="shared" ref="D20:R20" si="1">SUM(D14:D19)</f>
        <v>1</v>
      </c>
      <c r="E20" s="18">
        <f>(D20/C20)*100</f>
        <v>1.5770383220312253E-2</v>
      </c>
      <c r="F20" s="10">
        <f t="shared" si="1"/>
        <v>70</v>
      </c>
      <c r="G20" s="18">
        <f>(F20/C20)*100</f>
        <v>1.1039268254218577</v>
      </c>
      <c r="H20" s="10">
        <f t="shared" si="1"/>
        <v>565</v>
      </c>
      <c r="I20" s="18">
        <f>(H20/C20)*100</f>
        <v>8.9102665194764228</v>
      </c>
      <c r="J20" s="10">
        <f t="shared" si="1"/>
        <v>54</v>
      </c>
      <c r="K20" s="18">
        <f>(J20/C20)*100</f>
        <v>0.85160069389686177</v>
      </c>
      <c r="L20" s="10">
        <f t="shared" si="1"/>
        <v>3008</v>
      </c>
      <c r="M20" s="18">
        <f>(L20/C20)*100</f>
        <v>47.437312726699261</v>
      </c>
      <c r="N20" s="10">
        <f t="shared" si="1"/>
        <v>1698</v>
      </c>
      <c r="O20" s="18">
        <f>(N20/C20)*100</f>
        <v>26.778110708090207</v>
      </c>
      <c r="P20" s="10">
        <f t="shared" si="1"/>
        <v>2</v>
      </c>
      <c r="Q20" s="18">
        <f>(P20/C20)*100</f>
        <v>3.1540766440624507E-2</v>
      </c>
      <c r="R20" s="10">
        <f t="shared" si="1"/>
        <v>943</v>
      </c>
      <c r="S20" s="18">
        <f>(R20/C20)*10</f>
        <v>1.4871471376754455</v>
      </c>
      <c r="T20" s="1"/>
      <c r="U20" s="1"/>
      <c r="V20" s="1"/>
    </row>
    <row r="21" spans="1:22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"/>
      <c r="U21" s="1"/>
      <c r="V21" s="1"/>
    </row>
    <row r="22" spans="1:22" x14ac:dyDescent="0.25">
      <c r="A22" s="12"/>
      <c r="B22" s="15" t="s">
        <v>31</v>
      </c>
      <c r="C22" s="10">
        <f>C12+C20</f>
        <v>8668</v>
      </c>
      <c r="D22" s="10">
        <f t="shared" ref="D22:R22" si="2">D12+D20</f>
        <v>3</v>
      </c>
      <c r="E22" s="18">
        <f>(D22/C22)*100</f>
        <v>3.4610059990770652E-2</v>
      </c>
      <c r="F22" s="10">
        <f t="shared" si="2"/>
        <v>108</v>
      </c>
      <c r="G22" s="18">
        <f>(F22/C22)*100</f>
        <v>1.2459621596677435</v>
      </c>
      <c r="H22" s="10">
        <f t="shared" si="2"/>
        <v>741</v>
      </c>
      <c r="I22" s="18">
        <f>(H22/C22)*100</f>
        <v>8.5486848177203498</v>
      </c>
      <c r="J22" s="10">
        <f t="shared" si="2"/>
        <v>285</v>
      </c>
      <c r="K22" s="18">
        <f>(J22/C22)*100</f>
        <v>3.287955699123212</v>
      </c>
      <c r="L22" s="10">
        <f t="shared" si="2"/>
        <v>3616</v>
      </c>
      <c r="M22" s="18">
        <f>(L22/C22)*100</f>
        <v>41.716658975542224</v>
      </c>
      <c r="N22" s="10">
        <f t="shared" si="2"/>
        <v>2172</v>
      </c>
      <c r="O22" s="18">
        <f>(N22/C22)*100</f>
        <v>25.057683433317951</v>
      </c>
      <c r="P22" s="10">
        <f t="shared" si="2"/>
        <v>70</v>
      </c>
      <c r="Q22" s="18">
        <f>(P22/C22)*100</f>
        <v>0.80756806645131507</v>
      </c>
      <c r="R22" s="10">
        <f t="shared" si="2"/>
        <v>1673</v>
      </c>
      <c r="S22" s="18">
        <f>(R22/C22)*100</f>
        <v>19.300876788186432</v>
      </c>
      <c r="T22" s="1"/>
      <c r="U22" s="1"/>
      <c r="V22" s="1"/>
    </row>
    <row r="23" spans="1:22" x14ac:dyDescent="0.25">
      <c r="A23" s="1"/>
      <c r="B23" s="3"/>
      <c r="C23" s="5"/>
      <c r="D23" s="5"/>
      <c r="E23" s="6"/>
      <c r="F23" s="5"/>
      <c r="G23" s="6"/>
      <c r="H23" s="5"/>
      <c r="I23" s="6"/>
      <c r="J23" s="5"/>
      <c r="K23" s="6"/>
      <c r="L23" s="5"/>
      <c r="M23" s="6"/>
      <c r="N23" s="5"/>
      <c r="O23" s="6"/>
      <c r="P23" s="5"/>
      <c r="Q23" s="6"/>
      <c r="R23" s="5"/>
      <c r="S23" s="6"/>
      <c r="T23" s="1"/>
      <c r="U23" s="1"/>
      <c r="V23" s="1"/>
    </row>
    <row r="24" spans="1:22" x14ac:dyDescent="0.25">
      <c r="A24" s="5" t="s">
        <v>28</v>
      </c>
      <c r="B24" s="2" t="s">
        <v>30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3" t="s">
        <v>3</v>
      </c>
      <c r="B26" s="14" t="s">
        <v>1</v>
      </c>
      <c r="C26" s="14" t="s">
        <v>2</v>
      </c>
      <c r="D26" s="22" t="s">
        <v>4</v>
      </c>
      <c r="E26" s="22" t="s">
        <v>12</v>
      </c>
      <c r="F26" s="22" t="s">
        <v>10</v>
      </c>
      <c r="G26" s="22" t="s">
        <v>12</v>
      </c>
      <c r="H26" s="22" t="s">
        <v>5</v>
      </c>
      <c r="I26" s="22" t="s">
        <v>12</v>
      </c>
      <c r="J26" s="22" t="s">
        <v>6</v>
      </c>
      <c r="K26" s="22" t="s">
        <v>12</v>
      </c>
      <c r="L26" s="22" t="s">
        <v>7</v>
      </c>
      <c r="M26" s="22" t="s">
        <v>12</v>
      </c>
      <c r="N26" s="22" t="s">
        <v>22</v>
      </c>
      <c r="O26" s="22" t="s">
        <v>12</v>
      </c>
      <c r="P26" s="22" t="s">
        <v>8</v>
      </c>
      <c r="Q26" s="22" t="s">
        <v>12</v>
      </c>
      <c r="R26" s="22" t="s">
        <v>9</v>
      </c>
      <c r="S26" s="22" t="s">
        <v>12</v>
      </c>
      <c r="T26" s="1"/>
      <c r="U26" s="1"/>
      <c r="V26" s="1"/>
    </row>
    <row r="27" spans="1:22" x14ac:dyDescent="0.25">
      <c r="A27" s="12" t="s">
        <v>11</v>
      </c>
      <c r="B27" s="15" t="s">
        <v>17</v>
      </c>
      <c r="C27" s="23">
        <v>40</v>
      </c>
      <c r="D27" s="23">
        <v>2</v>
      </c>
      <c r="E27" s="23">
        <v>5</v>
      </c>
      <c r="F27" s="23">
        <v>22</v>
      </c>
      <c r="G27" s="23">
        <v>55</v>
      </c>
      <c r="H27" s="23">
        <v>12</v>
      </c>
      <c r="I27" s="23">
        <v>3</v>
      </c>
      <c r="J27" s="23">
        <v>1</v>
      </c>
      <c r="K27" s="23">
        <v>2.5</v>
      </c>
      <c r="L27" s="23">
        <v>0</v>
      </c>
      <c r="M27" s="23">
        <v>0</v>
      </c>
      <c r="N27" s="23"/>
      <c r="O27" s="23"/>
      <c r="P27" s="23">
        <v>0</v>
      </c>
      <c r="Q27" s="23">
        <v>0</v>
      </c>
      <c r="R27" s="24">
        <v>3</v>
      </c>
      <c r="S27" s="25">
        <v>7.49</v>
      </c>
      <c r="T27" s="1"/>
      <c r="U27" s="1"/>
      <c r="V27" s="1"/>
    </row>
    <row r="28" spans="1:22" x14ac:dyDescent="0.25">
      <c r="A28" s="12"/>
      <c r="B28" s="15" t="s">
        <v>14</v>
      </c>
      <c r="C28" s="12">
        <v>126</v>
      </c>
      <c r="D28" s="12">
        <v>0</v>
      </c>
      <c r="E28" s="12">
        <v>0</v>
      </c>
      <c r="F28" s="12">
        <v>5</v>
      </c>
      <c r="G28" s="12">
        <v>3.97</v>
      </c>
      <c r="H28" s="12">
        <v>20</v>
      </c>
      <c r="I28" s="12">
        <v>15.87</v>
      </c>
      <c r="J28" s="12">
        <v>32</v>
      </c>
      <c r="K28" s="12">
        <v>25.4</v>
      </c>
      <c r="L28" s="12">
        <v>14</v>
      </c>
      <c r="M28" s="12">
        <v>11.11</v>
      </c>
      <c r="N28" s="12"/>
      <c r="O28" s="12"/>
      <c r="P28" s="12">
        <v>11</v>
      </c>
      <c r="Q28" s="12">
        <v>8.73</v>
      </c>
      <c r="R28" s="12">
        <v>44</v>
      </c>
      <c r="S28" s="12">
        <v>34.92</v>
      </c>
      <c r="T28" s="1"/>
      <c r="U28" s="1"/>
      <c r="V28" s="1"/>
    </row>
    <row r="29" spans="1:22" ht="72" x14ac:dyDescent="0.25">
      <c r="A29" s="12"/>
      <c r="B29" s="17" t="s">
        <v>18</v>
      </c>
      <c r="C29" s="12">
        <v>94</v>
      </c>
      <c r="D29" s="12">
        <v>2</v>
      </c>
      <c r="E29" s="12">
        <v>2.13</v>
      </c>
      <c r="F29" s="12">
        <v>22</v>
      </c>
      <c r="G29" s="12">
        <v>23.4</v>
      </c>
      <c r="H29" s="12">
        <v>41</v>
      </c>
      <c r="I29" s="12">
        <v>43.62</v>
      </c>
      <c r="J29" s="12">
        <v>12</v>
      </c>
      <c r="K29" s="12">
        <v>12.77</v>
      </c>
      <c r="L29" s="12">
        <v>0</v>
      </c>
      <c r="M29" s="12">
        <v>0</v>
      </c>
      <c r="N29" s="12"/>
      <c r="O29" s="12"/>
      <c r="P29" s="12">
        <v>0</v>
      </c>
      <c r="Q29" s="12">
        <v>0</v>
      </c>
      <c r="R29" s="12">
        <v>17</v>
      </c>
      <c r="S29" s="12">
        <v>18.079999999999998</v>
      </c>
      <c r="T29" s="1"/>
      <c r="U29" s="1"/>
      <c r="V29" s="1"/>
    </row>
    <row r="30" spans="1:22" ht="43.5" x14ac:dyDescent="0.25">
      <c r="A30" s="12"/>
      <c r="B30" s="17" t="s">
        <v>19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" t="s">
        <v>29</v>
      </c>
      <c r="U30" s="1"/>
      <c r="V30" s="1"/>
    </row>
    <row r="31" spans="1:22" x14ac:dyDescent="0.25">
      <c r="A31" s="12"/>
      <c r="B31" s="15" t="s">
        <v>16</v>
      </c>
      <c r="C31" s="12">
        <v>1248</v>
      </c>
      <c r="D31" s="12">
        <v>0</v>
      </c>
      <c r="E31" s="12">
        <v>0</v>
      </c>
      <c r="F31" s="12">
        <v>26</v>
      </c>
      <c r="G31" s="12">
        <v>2.08</v>
      </c>
      <c r="H31" s="12">
        <v>75</v>
      </c>
      <c r="I31" s="12">
        <v>6.01</v>
      </c>
      <c r="J31" s="12"/>
      <c r="K31" s="12"/>
      <c r="L31" s="12">
        <v>340</v>
      </c>
      <c r="M31" s="12">
        <v>27.24</v>
      </c>
      <c r="N31" s="12">
        <v>267</v>
      </c>
      <c r="O31" s="12">
        <v>21.4</v>
      </c>
      <c r="P31" s="12"/>
      <c r="Q31" s="12"/>
      <c r="R31" s="12">
        <v>540</v>
      </c>
      <c r="S31" s="12">
        <v>43.27</v>
      </c>
      <c r="T31" s="1"/>
      <c r="U31" s="1"/>
      <c r="V31" s="1"/>
    </row>
    <row r="32" spans="1:22" x14ac:dyDescent="0.25">
      <c r="A32" s="12"/>
      <c r="B32" s="15" t="s">
        <v>20</v>
      </c>
      <c r="C32" s="12">
        <v>224</v>
      </c>
      <c r="D32" s="12">
        <v>0</v>
      </c>
      <c r="E32" s="12">
        <v>0</v>
      </c>
      <c r="F32" s="12">
        <v>24</v>
      </c>
      <c r="G32" s="12">
        <v>10.7</v>
      </c>
      <c r="H32" s="12">
        <v>105</v>
      </c>
      <c r="I32" s="12">
        <v>46.9</v>
      </c>
      <c r="J32" s="12">
        <v>30</v>
      </c>
      <c r="K32" s="12">
        <v>13.4</v>
      </c>
      <c r="L32" s="12">
        <v>6</v>
      </c>
      <c r="M32" s="12">
        <v>2.7</v>
      </c>
      <c r="N32" s="12"/>
      <c r="O32" s="12"/>
      <c r="P32" s="12">
        <v>2</v>
      </c>
      <c r="Q32" s="12">
        <v>0.9</v>
      </c>
      <c r="R32" s="12">
        <v>57</v>
      </c>
      <c r="S32" s="12">
        <v>25.4</v>
      </c>
      <c r="T32" s="1"/>
      <c r="U32" s="1"/>
      <c r="V32" s="1"/>
    </row>
    <row r="33" spans="1:22" x14ac:dyDescent="0.25">
      <c r="A33" s="12"/>
      <c r="B33" s="15" t="s">
        <v>15</v>
      </c>
      <c r="C33" s="12">
        <v>377</v>
      </c>
      <c r="D33" s="12">
        <v>4</v>
      </c>
      <c r="E33" s="12">
        <v>1.1000000000000001</v>
      </c>
      <c r="F33" s="12">
        <v>26</v>
      </c>
      <c r="G33" s="12">
        <v>6.9</v>
      </c>
      <c r="H33" s="12">
        <v>52</v>
      </c>
      <c r="I33" s="12">
        <v>13.8</v>
      </c>
      <c r="J33" s="12">
        <v>86</v>
      </c>
      <c r="K33" s="12">
        <v>22.8</v>
      </c>
      <c r="L33" s="12">
        <v>68</v>
      </c>
      <c r="M33" s="12">
        <v>18</v>
      </c>
      <c r="N33" s="12"/>
      <c r="O33" s="12"/>
      <c r="P33" s="12">
        <v>25</v>
      </c>
      <c r="Q33" s="12">
        <v>6.6</v>
      </c>
      <c r="R33" s="12">
        <v>116</v>
      </c>
      <c r="S33" s="12">
        <v>30.8</v>
      </c>
      <c r="T33" s="1"/>
      <c r="U33" s="1"/>
      <c r="V33" s="1"/>
    </row>
    <row r="34" spans="1:22" x14ac:dyDescent="0.25">
      <c r="A34" s="12"/>
      <c r="B34" s="10"/>
      <c r="C34" s="10">
        <f>SUM(C27:C33)</f>
        <v>2109</v>
      </c>
      <c r="D34" s="10">
        <f t="shared" ref="D34" si="3">SUM(D27:D33)</f>
        <v>8</v>
      </c>
      <c r="E34" s="18">
        <f>(D34/C34)*100</f>
        <v>0.37932669511616879</v>
      </c>
      <c r="F34" s="10">
        <f t="shared" ref="F34" si="4">SUM(F27:F33)</f>
        <v>125</v>
      </c>
      <c r="G34" s="18">
        <f>(F34/C34)*100</f>
        <v>5.9269796111901378</v>
      </c>
      <c r="H34" s="10">
        <f t="shared" ref="H34" si="5">SUM(H27:H33)</f>
        <v>305</v>
      </c>
      <c r="I34" s="18">
        <f>(H34/C34)*100</f>
        <v>14.461830251303937</v>
      </c>
      <c r="J34" s="10">
        <f t="shared" ref="J34" si="6">SUM(J27:J33)</f>
        <v>161</v>
      </c>
      <c r="K34" s="18">
        <f>(J34/C34)*100</f>
        <v>7.6339497392128974</v>
      </c>
      <c r="L34" s="10">
        <f t="shared" ref="L34" si="7">SUM(L27:L33)</f>
        <v>428</v>
      </c>
      <c r="M34" s="18">
        <f>(L34/C34)*100</f>
        <v>20.29397818871503</v>
      </c>
      <c r="N34" s="10">
        <f>SUM(N27:N33)</f>
        <v>267</v>
      </c>
      <c r="O34" s="18">
        <f>(N34/C34)*100</f>
        <v>12.660028449502134</v>
      </c>
      <c r="P34" s="10">
        <f t="shared" ref="P34" si="8">SUM(P27:P33)</f>
        <v>38</v>
      </c>
      <c r="Q34" s="18">
        <f>(P34/C34)*100</f>
        <v>1.8018018018018018</v>
      </c>
      <c r="R34" s="10">
        <f t="shared" ref="R34" si="9">SUM(R27:R33)</f>
        <v>777</v>
      </c>
      <c r="S34" s="18">
        <f>(R34/C34)*100</f>
        <v>36.84210526315789</v>
      </c>
      <c r="T34" s="1"/>
      <c r="U34" s="1"/>
      <c r="V34" s="1"/>
    </row>
    <row r="35" spans="1:22" x14ac:dyDescent="0.25">
      <c r="A35" s="12"/>
      <c r="B35" s="10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"/>
      <c r="U35" s="1"/>
      <c r="V35" s="1"/>
    </row>
    <row r="36" spans="1:22" x14ac:dyDescent="0.25">
      <c r="A36" s="12"/>
      <c r="B36" s="10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"/>
      <c r="U36" s="1"/>
      <c r="V36" s="1"/>
    </row>
    <row r="37" spans="1:22" x14ac:dyDescent="0.25">
      <c r="A37" s="12" t="s">
        <v>13</v>
      </c>
      <c r="B37" s="15" t="s">
        <v>21</v>
      </c>
      <c r="C37" s="12">
        <v>1323</v>
      </c>
      <c r="D37" s="12">
        <v>4</v>
      </c>
      <c r="E37" s="12">
        <v>0.3</v>
      </c>
      <c r="F37" s="12">
        <v>123</v>
      </c>
      <c r="G37" s="12">
        <v>9.3000000000000007</v>
      </c>
      <c r="H37" s="12">
        <v>422</v>
      </c>
      <c r="I37" s="12">
        <v>31.9</v>
      </c>
      <c r="J37" s="12"/>
      <c r="K37" s="12"/>
      <c r="L37" s="12">
        <v>546</v>
      </c>
      <c r="M37" s="12">
        <v>41.3</v>
      </c>
      <c r="N37" s="12">
        <v>130</v>
      </c>
      <c r="O37" s="12">
        <v>9.8000000000000007</v>
      </c>
      <c r="P37" s="12"/>
      <c r="Q37" s="12"/>
      <c r="R37" s="12">
        <v>98</v>
      </c>
      <c r="S37" s="12">
        <v>7.4</v>
      </c>
      <c r="T37" s="1"/>
      <c r="U37" s="1"/>
      <c r="V37" s="1"/>
    </row>
    <row r="38" spans="1:22" x14ac:dyDescent="0.25">
      <c r="A38" s="12"/>
      <c r="B38" s="15" t="s">
        <v>23</v>
      </c>
      <c r="C38" s="12">
        <v>1595</v>
      </c>
      <c r="D38" s="12">
        <v>0</v>
      </c>
      <c r="E38" s="12">
        <v>0</v>
      </c>
      <c r="F38" s="12">
        <v>16</v>
      </c>
      <c r="G38" s="12">
        <v>1</v>
      </c>
      <c r="H38" s="12">
        <v>155</v>
      </c>
      <c r="I38" s="12">
        <v>9.6999999999999993</v>
      </c>
      <c r="J38" s="12"/>
      <c r="K38" s="12"/>
      <c r="L38" s="12">
        <v>784</v>
      </c>
      <c r="M38" s="12">
        <v>49.2</v>
      </c>
      <c r="N38" s="12">
        <v>399</v>
      </c>
      <c r="O38" s="12">
        <v>25</v>
      </c>
      <c r="P38" s="12"/>
      <c r="Q38" s="12"/>
      <c r="R38" s="12">
        <v>241</v>
      </c>
      <c r="S38" s="12">
        <v>15.1</v>
      </c>
      <c r="T38" s="1"/>
      <c r="U38" s="1"/>
      <c r="V38" s="1"/>
    </row>
    <row r="39" spans="1:22" x14ac:dyDescent="0.25">
      <c r="A39" s="21"/>
      <c r="B39" s="19" t="s">
        <v>24</v>
      </c>
      <c r="C39" s="20">
        <v>48</v>
      </c>
      <c r="D39" s="21">
        <v>0</v>
      </c>
      <c r="E39" s="21">
        <v>0</v>
      </c>
      <c r="F39" s="21">
        <v>0</v>
      </c>
      <c r="G39" s="21">
        <v>0</v>
      </c>
      <c r="H39" s="21">
        <v>9</v>
      </c>
      <c r="I39" s="21">
        <v>18.75</v>
      </c>
      <c r="J39" s="21"/>
      <c r="K39" s="21"/>
      <c r="L39" s="21">
        <v>34</v>
      </c>
      <c r="M39" s="21">
        <v>70.83</v>
      </c>
      <c r="N39" s="21">
        <v>0</v>
      </c>
      <c r="O39" s="21">
        <v>0</v>
      </c>
      <c r="P39" s="21"/>
      <c r="Q39" s="21"/>
      <c r="R39" s="21">
        <v>5</v>
      </c>
      <c r="S39" s="21">
        <v>10.42</v>
      </c>
      <c r="T39" s="7"/>
      <c r="U39" s="7"/>
      <c r="V39" s="7"/>
    </row>
    <row r="40" spans="1:22" x14ac:dyDescent="0.25">
      <c r="A40" s="12"/>
      <c r="B40" s="15" t="s">
        <v>27</v>
      </c>
      <c r="C40" s="12">
        <v>2866</v>
      </c>
      <c r="D40" s="12">
        <v>0</v>
      </c>
      <c r="E40" s="12">
        <v>0</v>
      </c>
      <c r="F40" s="12">
        <v>35</v>
      </c>
      <c r="G40" s="12">
        <v>1.2</v>
      </c>
      <c r="H40" s="12">
        <v>217</v>
      </c>
      <c r="I40" s="12">
        <v>7.6</v>
      </c>
      <c r="J40" s="12"/>
      <c r="K40" s="12"/>
      <c r="L40" s="12">
        <v>1258</v>
      </c>
      <c r="M40" s="12">
        <v>43.9</v>
      </c>
      <c r="N40" s="12">
        <v>610</v>
      </c>
      <c r="O40" s="12">
        <v>21.3</v>
      </c>
      <c r="P40" s="12"/>
      <c r="Q40" s="12"/>
      <c r="R40" s="12">
        <v>746</v>
      </c>
      <c r="S40" s="12">
        <v>26</v>
      </c>
      <c r="T40" s="1"/>
      <c r="U40" s="1"/>
      <c r="V40" s="1"/>
    </row>
    <row r="41" spans="1:22" x14ac:dyDescent="0.25">
      <c r="A41" s="12"/>
      <c r="B41" s="15" t="s">
        <v>33</v>
      </c>
      <c r="C41" s="12">
        <v>83</v>
      </c>
      <c r="D41" s="12">
        <v>0</v>
      </c>
      <c r="E41" s="12">
        <v>0</v>
      </c>
      <c r="F41" s="12">
        <v>2</v>
      </c>
      <c r="G41" s="12">
        <v>2.41</v>
      </c>
      <c r="H41" s="12">
        <v>34</v>
      </c>
      <c r="I41" s="12">
        <v>40.96</v>
      </c>
      <c r="J41" s="12"/>
      <c r="K41" s="12"/>
      <c r="L41" s="12">
        <v>36</v>
      </c>
      <c r="M41" s="12">
        <v>43.37</v>
      </c>
      <c r="N41" s="12">
        <v>6</v>
      </c>
      <c r="O41" s="12">
        <v>7.23</v>
      </c>
      <c r="P41" s="12"/>
      <c r="Q41" s="12"/>
      <c r="R41" s="12">
        <v>5</v>
      </c>
      <c r="S41" s="12">
        <v>6.02</v>
      </c>
      <c r="T41" s="1" t="s">
        <v>34</v>
      </c>
      <c r="U41" s="1"/>
      <c r="V41" s="1"/>
    </row>
    <row r="42" spans="1:22" x14ac:dyDescent="0.25">
      <c r="A42" s="12"/>
      <c r="B42" s="26" t="s">
        <v>25</v>
      </c>
      <c r="C42" s="12">
        <v>37</v>
      </c>
      <c r="D42" s="12">
        <v>2</v>
      </c>
      <c r="E42" s="12">
        <v>5.4</v>
      </c>
      <c r="F42" s="12">
        <v>8</v>
      </c>
      <c r="G42" s="12">
        <v>21.6</v>
      </c>
      <c r="H42" s="12">
        <v>23</v>
      </c>
      <c r="I42" s="12">
        <v>62.2</v>
      </c>
      <c r="J42" s="12">
        <v>2</v>
      </c>
      <c r="K42" s="12">
        <v>5.4</v>
      </c>
      <c r="L42" s="12">
        <v>0</v>
      </c>
      <c r="M42" s="12">
        <v>0</v>
      </c>
      <c r="N42" s="12"/>
      <c r="O42" s="12"/>
      <c r="P42" s="12">
        <v>0</v>
      </c>
      <c r="Q42" s="12">
        <v>0</v>
      </c>
      <c r="R42" s="12">
        <v>2</v>
      </c>
      <c r="S42" s="12">
        <v>5.4</v>
      </c>
      <c r="T42" s="1"/>
      <c r="U42" s="1"/>
      <c r="V42" s="1"/>
    </row>
    <row r="43" spans="1:22" x14ac:dyDescent="0.25">
      <c r="A43" s="12"/>
      <c r="B43" s="26" t="s">
        <v>26</v>
      </c>
      <c r="C43" s="12">
        <v>79</v>
      </c>
      <c r="D43" s="12">
        <v>0</v>
      </c>
      <c r="E43" s="12">
        <v>0</v>
      </c>
      <c r="F43" s="12">
        <v>2</v>
      </c>
      <c r="G43" s="12">
        <v>2.5</v>
      </c>
      <c r="H43" s="12">
        <v>28</v>
      </c>
      <c r="I43" s="12">
        <v>35.4</v>
      </c>
      <c r="J43" s="12">
        <v>28</v>
      </c>
      <c r="K43" s="12">
        <v>35.4</v>
      </c>
      <c r="L43" s="12">
        <v>2</v>
      </c>
      <c r="M43" s="12">
        <v>2.5</v>
      </c>
      <c r="N43" s="12"/>
      <c r="O43" s="12"/>
      <c r="P43" s="12">
        <v>3</v>
      </c>
      <c r="Q43" s="12">
        <v>3.8</v>
      </c>
      <c r="R43" s="12">
        <v>16</v>
      </c>
      <c r="S43" s="12">
        <v>20.3</v>
      </c>
      <c r="T43" s="1"/>
      <c r="U43" s="1"/>
      <c r="V43" s="1"/>
    </row>
    <row r="44" spans="1:22" x14ac:dyDescent="0.25">
      <c r="A44" s="12"/>
      <c r="B44" s="12"/>
      <c r="C44" s="10">
        <f>SUM(C37:C43)</f>
        <v>6031</v>
      </c>
      <c r="D44" s="10">
        <f t="shared" ref="D44" si="10">SUM(D37:D43)</f>
        <v>6</v>
      </c>
      <c r="E44" s="18">
        <f>(D44/C44)*100</f>
        <v>9.9485989056541213E-2</v>
      </c>
      <c r="F44" s="10">
        <f t="shared" ref="F44" si="11">SUM(F37:F43)</f>
        <v>186</v>
      </c>
      <c r="G44" s="18">
        <f>(F44/C44)*100</f>
        <v>3.0840656607527772</v>
      </c>
      <c r="H44" s="10">
        <f t="shared" ref="H44" si="12">SUM(H37:H43)</f>
        <v>888</v>
      </c>
      <c r="I44" s="18">
        <f>(H44/C44)*100</f>
        <v>14.723926380368098</v>
      </c>
      <c r="J44" s="10">
        <f t="shared" ref="J44" si="13">SUM(J37:J43)</f>
        <v>30</v>
      </c>
      <c r="K44" s="18">
        <f>(J44/C44)*100</f>
        <v>0.49742994528270601</v>
      </c>
      <c r="L44" s="10">
        <f t="shared" ref="L44" si="14">SUM(L37:L43)</f>
        <v>2660</v>
      </c>
      <c r="M44" s="18">
        <f>(L44/C44)*100</f>
        <v>44.105455148399933</v>
      </c>
      <c r="N44" s="10">
        <f t="shared" ref="N44" si="15">SUM(N37:N43)</f>
        <v>1145</v>
      </c>
      <c r="O44" s="18">
        <f>(N44/C44)*100</f>
        <v>18.985242911623278</v>
      </c>
      <c r="P44" s="10">
        <f t="shared" ref="P44" si="16">SUM(P37:P43)</f>
        <v>3</v>
      </c>
      <c r="Q44" s="18">
        <f>(P44/C44)*100</f>
        <v>4.9742994528270607E-2</v>
      </c>
      <c r="R44" s="10">
        <f t="shared" ref="R44" si="17">SUM(R37:R43)</f>
        <v>1113</v>
      </c>
      <c r="S44" s="18">
        <f>(R44/C44)*100</f>
        <v>18.454650969988393</v>
      </c>
      <c r="T44" s="1"/>
      <c r="U44" s="1"/>
      <c r="V44" s="1"/>
    </row>
    <row r="45" spans="1:22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"/>
      <c r="U45" s="1"/>
      <c r="V45" s="1"/>
    </row>
    <row r="46" spans="1:22" x14ac:dyDescent="0.25">
      <c r="A46" s="12"/>
      <c r="B46" s="10" t="s">
        <v>31</v>
      </c>
      <c r="C46" s="10">
        <f>C34+C44</f>
        <v>8140</v>
      </c>
      <c r="D46" s="10">
        <f t="shared" ref="D46:R46" si="18">D34+D44</f>
        <v>14</v>
      </c>
      <c r="E46" s="18">
        <f>(D46/C46)*100</f>
        <v>0.171990171990172</v>
      </c>
      <c r="F46" s="10">
        <f t="shared" si="18"/>
        <v>311</v>
      </c>
      <c r="G46" s="18">
        <f>(F46/C46)*100</f>
        <v>3.8206388206388207</v>
      </c>
      <c r="H46" s="10">
        <f t="shared" si="18"/>
        <v>1193</v>
      </c>
      <c r="I46" s="18">
        <f>(H46/C46)*100</f>
        <v>14.656019656019655</v>
      </c>
      <c r="J46" s="10">
        <f t="shared" si="18"/>
        <v>191</v>
      </c>
      <c r="K46" s="18">
        <f>(J46/C46)*100</f>
        <v>2.3464373464373462</v>
      </c>
      <c r="L46" s="10">
        <f t="shared" si="18"/>
        <v>3088</v>
      </c>
      <c r="M46" s="18">
        <f>(L46/C46)*100</f>
        <v>37.936117936117938</v>
      </c>
      <c r="N46" s="10">
        <f t="shared" si="18"/>
        <v>1412</v>
      </c>
      <c r="O46" s="18">
        <f>(N46/C46)*100</f>
        <v>17.346437346437344</v>
      </c>
      <c r="P46" s="10">
        <f t="shared" si="18"/>
        <v>41</v>
      </c>
      <c r="Q46" s="18">
        <f>(P46/C46)*100</f>
        <v>0.50368550368550369</v>
      </c>
      <c r="R46" s="10">
        <f t="shared" si="18"/>
        <v>1890</v>
      </c>
      <c r="S46" s="18">
        <f>(R46/C46)*100</f>
        <v>23.218673218673221</v>
      </c>
      <c r="T46" s="5"/>
      <c r="U46" s="1"/>
      <c r="V46" s="1"/>
    </row>
    <row r="47" spans="1:2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5" t="s">
        <v>35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3" t="s">
        <v>3</v>
      </c>
      <c r="B50" s="14" t="s">
        <v>1</v>
      </c>
      <c r="C50" s="14" t="s">
        <v>2</v>
      </c>
      <c r="D50" s="14" t="s">
        <v>4</v>
      </c>
      <c r="E50" s="14" t="s">
        <v>12</v>
      </c>
      <c r="F50" s="14" t="s">
        <v>10</v>
      </c>
      <c r="G50" s="14" t="s">
        <v>12</v>
      </c>
      <c r="H50" s="14" t="s">
        <v>5</v>
      </c>
      <c r="I50" s="14" t="s">
        <v>12</v>
      </c>
      <c r="J50" s="14" t="s">
        <v>6</v>
      </c>
      <c r="K50" s="14" t="s">
        <v>12</v>
      </c>
      <c r="L50" s="14" t="s">
        <v>7</v>
      </c>
      <c r="M50" s="14" t="s">
        <v>12</v>
      </c>
      <c r="N50" s="14" t="s">
        <v>22</v>
      </c>
      <c r="O50" s="14" t="s">
        <v>12</v>
      </c>
      <c r="P50" s="14" t="s">
        <v>8</v>
      </c>
      <c r="Q50" s="14" t="s">
        <v>12</v>
      </c>
      <c r="R50" s="14" t="s">
        <v>9</v>
      </c>
      <c r="S50" s="14" t="s">
        <v>12</v>
      </c>
      <c r="T50" s="1"/>
      <c r="U50" s="1"/>
      <c r="V50" s="1"/>
    </row>
    <row r="51" spans="1:22" x14ac:dyDescent="0.25">
      <c r="A51" s="12" t="s">
        <v>11</v>
      </c>
      <c r="B51" s="15" t="s">
        <v>17</v>
      </c>
      <c r="C51" s="27">
        <v>40</v>
      </c>
      <c r="D51" s="27">
        <v>0</v>
      </c>
      <c r="E51" s="27">
        <v>0</v>
      </c>
      <c r="F51" s="27">
        <v>3</v>
      </c>
      <c r="G51" s="28">
        <v>7.5</v>
      </c>
      <c r="H51" s="27">
        <v>16</v>
      </c>
      <c r="I51" s="27">
        <v>40</v>
      </c>
      <c r="J51" s="27">
        <v>11</v>
      </c>
      <c r="K51" s="28">
        <v>27.5</v>
      </c>
      <c r="L51" s="27">
        <v>4</v>
      </c>
      <c r="M51" s="28">
        <v>10.01</v>
      </c>
      <c r="N51" s="27"/>
      <c r="O51" s="27"/>
      <c r="P51" s="27">
        <v>4</v>
      </c>
      <c r="Q51" s="27">
        <v>10</v>
      </c>
      <c r="R51" s="29">
        <v>2</v>
      </c>
      <c r="S51" s="16">
        <v>4.99</v>
      </c>
      <c r="T51" s="1"/>
      <c r="U51" s="1"/>
      <c r="V51" s="1"/>
    </row>
    <row r="52" spans="1:22" x14ac:dyDescent="0.25">
      <c r="A52" s="12"/>
      <c r="B52" s="15" t="s">
        <v>14</v>
      </c>
      <c r="C52" s="12">
        <v>126</v>
      </c>
      <c r="D52" s="12">
        <v>0</v>
      </c>
      <c r="E52" s="12">
        <v>0</v>
      </c>
      <c r="F52" s="12">
        <v>5</v>
      </c>
      <c r="G52" s="12">
        <v>3.97</v>
      </c>
      <c r="H52" s="12">
        <v>14</v>
      </c>
      <c r="I52" s="12">
        <v>11.11</v>
      </c>
      <c r="J52" s="12">
        <v>40</v>
      </c>
      <c r="K52" s="12">
        <v>24.1</v>
      </c>
      <c r="L52" s="12">
        <v>33</v>
      </c>
      <c r="M52" s="12">
        <v>19.88</v>
      </c>
      <c r="N52" s="12"/>
      <c r="O52" s="12"/>
      <c r="P52" s="12">
        <v>7</v>
      </c>
      <c r="Q52" s="12">
        <v>5.56</v>
      </c>
      <c r="R52" s="12">
        <v>42</v>
      </c>
      <c r="S52" s="12">
        <v>33.32</v>
      </c>
      <c r="T52" s="1"/>
      <c r="U52" s="1"/>
      <c r="V52" s="1"/>
    </row>
    <row r="53" spans="1:22" ht="72" x14ac:dyDescent="0.25">
      <c r="A53" s="12"/>
      <c r="B53" s="17" t="s">
        <v>18</v>
      </c>
      <c r="C53" s="12">
        <v>94</v>
      </c>
      <c r="D53" s="12">
        <v>0</v>
      </c>
      <c r="E53" s="12">
        <v>0</v>
      </c>
      <c r="F53" s="12">
        <v>3</v>
      </c>
      <c r="G53" s="12">
        <v>3.19</v>
      </c>
      <c r="H53" s="12">
        <v>29</v>
      </c>
      <c r="I53" s="12">
        <v>30.85</v>
      </c>
      <c r="J53" s="12">
        <v>39</v>
      </c>
      <c r="K53" s="12">
        <v>41.49</v>
      </c>
      <c r="L53" s="12">
        <v>6</v>
      </c>
      <c r="M53" s="12">
        <v>6.38</v>
      </c>
      <c r="N53" s="12"/>
      <c r="O53" s="12"/>
      <c r="P53" s="12">
        <v>7</v>
      </c>
      <c r="Q53" s="12">
        <v>7.45</v>
      </c>
      <c r="R53" s="12">
        <v>10</v>
      </c>
      <c r="S53" s="12">
        <f>R53</f>
        <v>10</v>
      </c>
      <c r="T53" s="1"/>
      <c r="U53" s="1"/>
      <c r="V53" s="1"/>
    </row>
    <row r="54" spans="1:22" ht="43.5" x14ac:dyDescent="0.25">
      <c r="A54" s="12"/>
      <c r="B54" s="17" t="s">
        <v>19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" t="s">
        <v>36</v>
      </c>
      <c r="U54" s="1"/>
      <c r="V54" s="1"/>
    </row>
    <row r="55" spans="1:22" x14ac:dyDescent="0.25">
      <c r="A55" s="12"/>
      <c r="B55" s="15" t="s">
        <v>16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" t="s">
        <v>36</v>
      </c>
      <c r="U55" s="1"/>
      <c r="V55" s="1"/>
    </row>
    <row r="56" spans="1:22" x14ac:dyDescent="0.25">
      <c r="A56" s="12"/>
      <c r="B56" s="26" t="s">
        <v>20</v>
      </c>
      <c r="C56" s="12">
        <v>224</v>
      </c>
      <c r="D56" s="12">
        <v>0</v>
      </c>
      <c r="E56" s="12">
        <v>0</v>
      </c>
      <c r="F56" s="12">
        <v>9</v>
      </c>
      <c r="G56" s="12">
        <v>4</v>
      </c>
      <c r="H56" s="12">
        <v>54</v>
      </c>
      <c r="I56" s="12">
        <v>24.1</v>
      </c>
      <c r="J56" s="12">
        <v>83</v>
      </c>
      <c r="K56" s="12">
        <v>37.1</v>
      </c>
      <c r="L56" s="12">
        <v>15</v>
      </c>
      <c r="M56" s="12">
        <v>6.7</v>
      </c>
      <c r="N56" s="12"/>
      <c r="O56" s="12"/>
      <c r="P56" s="12">
        <v>6</v>
      </c>
      <c r="Q56" s="12">
        <v>2.7</v>
      </c>
      <c r="R56" s="12">
        <v>57</v>
      </c>
      <c r="S56" s="12">
        <v>25.4</v>
      </c>
      <c r="T56" s="1"/>
      <c r="U56" s="1"/>
      <c r="V56" s="1"/>
    </row>
    <row r="57" spans="1:22" x14ac:dyDescent="0.25">
      <c r="A57" s="12"/>
      <c r="B57" s="26" t="s">
        <v>15</v>
      </c>
      <c r="C57" s="12">
        <v>377</v>
      </c>
      <c r="D57" s="12">
        <v>2</v>
      </c>
      <c r="E57" s="12">
        <v>0.5</v>
      </c>
      <c r="F57" s="12">
        <v>19</v>
      </c>
      <c r="G57" s="12">
        <v>5</v>
      </c>
      <c r="H57" s="12">
        <v>55</v>
      </c>
      <c r="I57" s="12">
        <v>14.6</v>
      </c>
      <c r="J57" s="12">
        <v>90</v>
      </c>
      <c r="K57" s="12">
        <v>23.9</v>
      </c>
      <c r="L57" s="12">
        <v>75</v>
      </c>
      <c r="M57" s="12">
        <v>19.899999999999999</v>
      </c>
      <c r="N57" s="12"/>
      <c r="O57" s="12"/>
      <c r="P57" s="12">
        <v>42</v>
      </c>
      <c r="Q57" s="12">
        <v>11.1</v>
      </c>
      <c r="R57" s="12">
        <v>94</v>
      </c>
      <c r="S57" s="12">
        <v>24.9</v>
      </c>
      <c r="T57" s="1"/>
      <c r="U57" s="1"/>
      <c r="V57" s="1"/>
    </row>
    <row r="58" spans="1:22" x14ac:dyDescent="0.25">
      <c r="A58" s="12"/>
      <c r="B58" s="10"/>
      <c r="C58" s="10">
        <f>SUM(C51:C57)</f>
        <v>861</v>
      </c>
      <c r="D58" s="10">
        <f t="shared" ref="D58" si="19">SUM(D51:D57)</f>
        <v>2</v>
      </c>
      <c r="E58" s="18">
        <f>(D58/C58)*100</f>
        <v>0.23228803716608595</v>
      </c>
      <c r="F58" s="10">
        <f t="shared" ref="F58" si="20">SUM(F51:F57)</f>
        <v>39</v>
      </c>
      <c r="G58" s="18">
        <f>(F58/C58)*100</f>
        <v>4.529616724738676</v>
      </c>
      <c r="H58" s="10">
        <f t="shared" ref="H58" si="21">SUM(H51:H57)</f>
        <v>168</v>
      </c>
      <c r="I58" s="18">
        <f>(H58/C58)*100</f>
        <v>19.512195121951219</v>
      </c>
      <c r="J58" s="10">
        <f t="shared" ref="J58" si="22">SUM(J51:J57)</f>
        <v>263</v>
      </c>
      <c r="K58" s="18">
        <f>(J58/C58)*100</f>
        <v>30.545876887340302</v>
      </c>
      <c r="L58" s="10">
        <f t="shared" ref="L58" si="23">SUM(L51:L57)</f>
        <v>133</v>
      </c>
      <c r="M58" s="18">
        <f>(L58/C58)*100</f>
        <v>15.447154471544716</v>
      </c>
      <c r="N58" s="10">
        <f>SUM(N51:N57)</f>
        <v>0</v>
      </c>
      <c r="O58" s="18">
        <f>(N58/C58)*100</f>
        <v>0</v>
      </c>
      <c r="P58" s="10">
        <f t="shared" ref="P58" si="24">SUM(P51:P57)</f>
        <v>66</v>
      </c>
      <c r="Q58" s="18">
        <f>(P58/C58)*100</f>
        <v>7.6655052264808354</v>
      </c>
      <c r="R58" s="10">
        <f t="shared" ref="R58" si="25">SUM(R51:R57)</f>
        <v>205</v>
      </c>
      <c r="S58" s="18">
        <f>(R58/C58)*100</f>
        <v>23.809523809523807</v>
      </c>
      <c r="T58" s="1"/>
      <c r="U58" s="1"/>
      <c r="V58" s="1"/>
    </row>
    <row r="59" spans="1:22" x14ac:dyDescent="0.25">
      <c r="A59" s="12"/>
      <c r="B59" s="10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"/>
      <c r="U59" s="1"/>
      <c r="V59" s="1"/>
    </row>
    <row r="60" spans="1:22" x14ac:dyDescent="0.25">
      <c r="A60" s="12" t="s">
        <v>13</v>
      </c>
      <c r="B60" s="10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"/>
      <c r="U60" s="1"/>
      <c r="V60" s="1"/>
    </row>
    <row r="61" spans="1:22" x14ac:dyDescent="0.25">
      <c r="A61" s="12"/>
      <c r="B61" s="15" t="s">
        <v>21</v>
      </c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" t="s">
        <v>36</v>
      </c>
      <c r="U61" s="1"/>
      <c r="V61" s="1"/>
    </row>
    <row r="62" spans="1:22" x14ac:dyDescent="0.25">
      <c r="A62" s="12"/>
      <c r="B62" s="15" t="s">
        <v>23</v>
      </c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" t="s">
        <v>36</v>
      </c>
      <c r="U62" s="1"/>
      <c r="V62" s="1"/>
    </row>
    <row r="63" spans="1:22" x14ac:dyDescent="0.25">
      <c r="A63" s="12"/>
      <c r="B63" s="26" t="s">
        <v>24</v>
      </c>
      <c r="C63" s="30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2" t="s">
        <v>36</v>
      </c>
      <c r="U63" s="1"/>
      <c r="V63" s="1"/>
    </row>
    <row r="64" spans="1:22" x14ac:dyDescent="0.25">
      <c r="A64" s="12"/>
      <c r="B64" s="15" t="s">
        <v>27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" t="s">
        <v>36</v>
      </c>
      <c r="U64" s="1"/>
      <c r="V64" s="1"/>
    </row>
    <row r="65" spans="1:22" x14ac:dyDescent="0.25">
      <c r="A65" s="12"/>
      <c r="B65" s="15" t="s">
        <v>33</v>
      </c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"/>
      <c r="U65" s="1"/>
      <c r="V65" s="1"/>
    </row>
    <row r="66" spans="1:22" x14ac:dyDescent="0.25">
      <c r="A66" s="12"/>
      <c r="B66" s="15" t="s">
        <v>25</v>
      </c>
      <c r="C66" s="12">
        <v>37</v>
      </c>
      <c r="D66" s="12">
        <v>0</v>
      </c>
      <c r="E66" s="12">
        <v>0</v>
      </c>
      <c r="F66" s="12">
        <v>0</v>
      </c>
      <c r="G66" s="12">
        <v>0</v>
      </c>
      <c r="H66" s="12">
        <v>16</v>
      </c>
      <c r="I66" s="12">
        <v>43.2</v>
      </c>
      <c r="J66" s="12">
        <v>13</v>
      </c>
      <c r="K66" s="12">
        <v>35.1</v>
      </c>
      <c r="L66" s="12">
        <v>1</v>
      </c>
      <c r="M66" s="12">
        <v>2.7</v>
      </c>
      <c r="N66" s="12"/>
      <c r="O66" s="12"/>
      <c r="P66" s="12">
        <v>0</v>
      </c>
      <c r="Q66" s="12">
        <v>0</v>
      </c>
      <c r="R66" s="12">
        <v>1</v>
      </c>
      <c r="S66" s="12">
        <v>2.7</v>
      </c>
      <c r="T66" s="1"/>
      <c r="U66" s="1"/>
      <c r="V66" s="1"/>
    </row>
    <row r="67" spans="1:22" x14ac:dyDescent="0.25">
      <c r="A67" s="12"/>
      <c r="B67" s="15" t="s">
        <v>26</v>
      </c>
      <c r="C67" s="12">
        <v>79</v>
      </c>
      <c r="D67" s="12">
        <v>0</v>
      </c>
      <c r="E67" s="12">
        <v>0</v>
      </c>
      <c r="F67" s="12">
        <v>2</v>
      </c>
      <c r="G67" s="12">
        <v>2.5</v>
      </c>
      <c r="H67" s="12">
        <v>22</v>
      </c>
      <c r="I67" s="12">
        <v>27.8</v>
      </c>
      <c r="J67" s="12">
        <v>28</v>
      </c>
      <c r="K67" s="12">
        <v>35.4</v>
      </c>
      <c r="L67" s="12">
        <v>10</v>
      </c>
      <c r="M67" s="12">
        <v>12.7</v>
      </c>
      <c r="N67" s="12"/>
      <c r="O67" s="12"/>
      <c r="P67" s="12">
        <v>3</v>
      </c>
      <c r="Q67" s="12">
        <v>3.8</v>
      </c>
      <c r="R67" s="12">
        <v>14</v>
      </c>
      <c r="S67" s="12">
        <v>17.7</v>
      </c>
      <c r="T67" s="1"/>
      <c r="U67" s="1"/>
      <c r="V67" s="1"/>
    </row>
    <row r="68" spans="1:22" x14ac:dyDescent="0.25">
      <c r="A68" s="12"/>
      <c r="B68" s="12"/>
      <c r="C68" s="10">
        <f>SUM(C61:C67)</f>
        <v>116</v>
      </c>
      <c r="D68" s="10">
        <f t="shared" ref="D68" si="26">SUM(D61:D67)</f>
        <v>0</v>
      </c>
      <c r="E68" s="31">
        <f>(D68/C68)*100</f>
        <v>0</v>
      </c>
      <c r="F68" s="10">
        <f t="shared" ref="F68" si="27">SUM(F61:F67)</f>
        <v>2</v>
      </c>
      <c r="G68" s="18">
        <f>(F68/C68)*100</f>
        <v>1.7241379310344827</v>
      </c>
      <c r="H68" s="10">
        <f t="shared" ref="H68" si="28">SUM(H61:H67)</f>
        <v>38</v>
      </c>
      <c r="I68" s="18">
        <f>(H68/C68)*100</f>
        <v>32.758620689655174</v>
      </c>
      <c r="J68" s="10">
        <f t="shared" ref="J68" si="29">SUM(J61:J67)</f>
        <v>41</v>
      </c>
      <c r="K68" s="18">
        <f>(J68/C68)*100</f>
        <v>35.344827586206897</v>
      </c>
      <c r="L68" s="10">
        <f t="shared" ref="L68" si="30">SUM(L61:L67)</f>
        <v>11</v>
      </c>
      <c r="M68" s="18">
        <f>(L68/C68)*100</f>
        <v>9.4827586206896548</v>
      </c>
      <c r="N68" s="10">
        <f t="shared" ref="N68" si="31">SUM(N61:N67)</f>
        <v>0</v>
      </c>
      <c r="O68" s="18">
        <f>(N68/C68)*100</f>
        <v>0</v>
      </c>
      <c r="P68" s="10">
        <f t="shared" ref="P68" si="32">SUM(P61:P67)</f>
        <v>3</v>
      </c>
      <c r="Q68" s="18">
        <f>(P68/C68)*100</f>
        <v>2.5862068965517242</v>
      </c>
      <c r="R68" s="10">
        <f t="shared" ref="R68" si="33">SUM(R61:R67)</f>
        <v>15</v>
      </c>
      <c r="S68" s="18">
        <f>(R68/C68)*100</f>
        <v>12.931034482758621</v>
      </c>
      <c r="T68" s="1"/>
      <c r="U68" s="1"/>
      <c r="V68" s="1"/>
    </row>
    <row r="69" spans="1:22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"/>
      <c r="U69" s="1"/>
      <c r="V69" s="1"/>
    </row>
    <row r="70" spans="1:22" x14ac:dyDescent="0.25">
      <c r="A70" s="12"/>
      <c r="B70" s="12"/>
      <c r="C70" s="10">
        <f>C58+C68</f>
        <v>977</v>
      </c>
      <c r="D70" s="10">
        <f t="shared" ref="D70" si="34">D58+D68</f>
        <v>2</v>
      </c>
      <c r="E70" s="18">
        <f>(D70/C70)*100</f>
        <v>0.20470829068577279</v>
      </c>
      <c r="F70" s="10">
        <f t="shared" ref="F70" si="35">F58+F68</f>
        <v>41</v>
      </c>
      <c r="G70" s="18">
        <f>(F70/C70)*100</f>
        <v>4.1965199590583415</v>
      </c>
      <c r="H70" s="10">
        <f t="shared" ref="H70" si="36">H58+H68</f>
        <v>206</v>
      </c>
      <c r="I70" s="18">
        <f>(H70/C70)*100</f>
        <v>21.084953940634595</v>
      </c>
      <c r="J70" s="10">
        <f t="shared" ref="J70" si="37">J58+J68</f>
        <v>304</v>
      </c>
      <c r="K70" s="18">
        <f>(J70/C70)*100</f>
        <v>31.115660184237459</v>
      </c>
      <c r="L70" s="10">
        <f t="shared" ref="L70" si="38">L58+L68</f>
        <v>144</v>
      </c>
      <c r="M70" s="18">
        <f>(L70/C70)*100</f>
        <v>14.73899692937564</v>
      </c>
      <c r="N70" s="10">
        <f t="shared" ref="N70" si="39">N58+N68</f>
        <v>0</v>
      </c>
      <c r="O70" s="18">
        <f>(N70/C70)*100</f>
        <v>0</v>
      </c>
      <c r="P70" s="10">
        <f t="shared" ref="P70" si="40">P58+P68</f>
        <v>69</v>
      </c>
      <c r="Q70" s="18">
        <f>(P70/C70)*100</f>
        <v>7.0624360286591612</v>
      </c>
      <c r="R70" s="10">
        <f t="shared" ref="R70" si="41">R58+R68</f>
        <v>220</v>
      </c>
      <c r="S70" s="18">
        <f>(R70/C70)*100</f>
        <v>22.517911975435005</v>
      </c>
      <c r="T70" s="1"/>
      <c r="U70" s="1"/>
      <c r="V70" s="1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CONHUAN-DT</dc:creator>
  <cp:lastModifiedBy>USER</cp:lastModifiedBy>
  <cp:lastPrinted>2018-07-29T15:10:42Z</cp:lastPrinted>
  <dcterms:created xsi:type="dcterms:W3CDTF">2018-07-27T07:18:23Z</dcterms:created>
  <dcterms:modified xsi:type="dcterms:W3CDTF">2018-07-29T16:45:42Z</dcterms:modified>
</cp:coreProperties>
</file>